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215" activeTab="9"/>
  </bookViews>
  <sheets>
    <sheet name="初中语文" sheetId="1" r:id="rId1"/>
    <sheet name="初中数学" sheetId="2" r:id="rId2"/>
    <sheet name="初中英语" sheetId="3" r:id="rId3"/>
    <sheet name="初中政治" sheetId="4" r:id="rId4"/>
    <sheet name="初中历史" sheetId="5" r:id="rId5"/>
    <sheet name="初中地理" sheetId="6" r:id="rId6"/>
    <sheet name="初中生物" sheetId="7" r:id="rId7"/>
    <sheet name="初中信息技术" sheetId="8" r:id="rId8"/>
    <sheet name="初中体育" sheetId="9" r:id="rId9"/>
    <sheet name="中学心理" sheetId="10" r:id="rId10"/>
  </sheets>
  <calcPr calcId="144525" concurrentCalc="0"/>
</workbook>
</file>

<file path=xl/sharedStrings.xml><?xml version="1.0" encoding="utf-8"?>
<sst xmlns="http://schemas.openxmlformats.org/spreadsheetml/2006/main" count="107">
  <si>
    <t>漳州招商局经济技术开发区2019年教师招聘成绩汇总表（初中语文）</t>
  </si>
  <si>
    <t>2019.6.15</t>
  </si>
  <si>
    <t>抽签号</t>
  </si>
  <si>
    <t>姓名</t>
  </si>
  <si>
    <t>招聘岗位</t>
  </si>
  <si>
    <t>准考证号</t>
  </si>
  <si>
    <t>笔试原始成绩</t>
  </si>
  <si>
    <t>百分制笔试成绩(含加分)</t>
  </si>
  <si>
    <t>面试成绩（百分制）</t>
  </si>
  <si>
    <t>百分制笔试成绩(含加分)*50%</t>
  </si>
  <si>
    <t>面试成绩*50%</t>
  </si>
  <si>
    <t>总成绩</t>
  </si>
  <si>
    <t>排名</t>
  </si>
  <si>
    <t>备注</t>
  </si>
  <si>
    <t>林丽玲</t>
  </si>
  <si>
    <t>初中语文教师</t>
  </si>
  <si>
    <t>663119106060</t>
  </si>
  <si>
    <t>101.4</t>
  </si>
  <si>
    <t>漳州招商局经济技术开发区2019年教师招聘成绩汇总表（初中数学）</t>
  </si>
  <si>
    <t>谢晓鑫</t>
  </si>
  <si>
    <t>初中数学教师</t>
  </si>
  <si>
    <t>663219106230</t>
  </si>
  <si>
    <t>83.9</t>
  </si>
  <si>
    <t>李会</t>
  </si>
  <si>
    <t>663219106220</t>
  </si>
  <si>
    <t>84.0</t>
  </si>
  <si>
    <t>漳州招商局经济技术开发区2019年教师招聘成绩汇总表（初中英语）</t>
  </si>
  <si>
    <t>张明敏</t>
  </si>
  <si>
    <t>初中英语教师</t>
  </si>
  <si>
    <t>663319106383</t>
  </si>
  <si>
    <t>87.1</t>
  </si>
  <si>
    <t>杨云梦</t>
  </si>
  <si>
    <t>663319106569</t>
  </si>
  <si>
    <t>87.3</t>
  </si>
  <si>
    <t>庄钰那</t>
  </si>
  <si>
    <t>663319106409</t>
  </si>
  <si>
    <t>83.1</t>
  </si>
  <si>
    <t>漳州招商局经济技术开发区2019年教师招聘成绩汇总表（初中政治）</t>
  </si>
  <si>
    <t>黄凯谊</t>
  </si>
  <si>
    <t>初中政治教师</t>
  </si>
  <si>
    <t>663719107116</t>
  </si>
  <si>
    <t>111.0</t>
  </si>
  <si>
    <t>叶夏颖</t>
  </si>
  <si>
    <t>663719107097</t>
  </si>
  <si>
    <t>103.6</t>
  </si>
  <si>
    <t>江小红</t>
  </si>
  <si>
    <t>663719107062</t>
  </si>
  <si>
    <t>106.2</t>
  </si>
  <si>
    <t>漳州招商局经济技术开发区2019年教师招聘成绩汇总表（初中历史）</t>
  </si>
  <si>
    <t>李晶晶</t>
  </si>
  <si>
    <t>初中历史教师</t>
  </si>
  <si>
    <t>663819107199</t>
  </si>
  <si>
    <t>108.0</t>
  </si>
  <si>
    <t>杨思婷</t>
  </si>
  <si>
    <t>663819107239</t>
  </si>
  <si>
    <t>106.8</t>
  </si>
  <si>
    <t>薛宸然</t>
  </si>
  <si>
    <t>663819107192</t>
  </si>
  <si>
    <t>99.3</t>
  </si>
  <si>
    <t>漳州招商局经济技术开发区2019年教师招聘成绩汇总表（初中地理）</t>
  </si>
  <si>
    <t>黄展发</t>
  </si>
  <si>
    <t>初中地理教师</t>
  </si>
  <si>
    <t>663919107309</t>
  </si>
  <si>
    <t>115.5</t>
  </si>
  <si>
    <t>游泗城</t>
  </si>
  <si>
    <t>663919107263</t>
  </si>
  <si>
    <t>108.1</t>
  </si>
  <si>
    <t>漳州招商局经济技术开发区2019年教师招聘成绩汇总表（初中生物）</t>
  </si>
  <si>
    <t>方立滢</t>
  </si>
  <si>
    <t>初中生物教师</t>
  </si>
  <si>
    <t>663619106968</t>
  </si>
  <si>
    <t>124.0</t>
  </si>
  <si>
    <t>赖晓娟</t>
  </si>
  <si>
    <t>663619106896</t>
  </si>
  <si>
    <t>108.9</t>
  </si>
  <si>
    <t>郭佩容</t>
  </si>
  <si>
    <t>663619106903</t>
  </si>
  <si>
    <t>109.4</t>
  </si>
  <si>
    <t>漳州招商局经济技术开发区2019年教师招聘成绩汇总表（初中信息技术）</t>
  </si>
  <si>
    <t>庄捷骏</t>
  </si>
  <si>
    <t>初中信息技术教师</t>
  </si>
  <si>
    <t>664119107348</t>
  </si>
  <si>
    <t>110.9</t>
  </si>
  <si>
    <t>刘炀宾</t>
  </si>
  <si>
    <t>664119107331</t>
  </si>
  <si>
    <t>91.1</t>
  </si>
  <si>
    <t>漳州招商局经济技术开发区2019年教师招聘成绩汇总表（初中体育）</t>
  </si>
  <si>
    <t>片段教学</t>
  </si>
  <si>
    <t>技能考核</t>
  </si>
  <si>
    <t>面试成绩（片段教学*50%+技能考核*50%）</t>
  </si>
  <si>
    <t>吴剑伟</t>
  </si>
  <si>
    <t>初中体育教师</t>
  </si>
  <si>
    <t>664519107497</t>
  </si>
  <si>
    <t>102.8</t>
  </si>
  <si>
    <t>叶明坚</t>
  </si>
  <si>
    <t>664519107493</t>
  </si>
  <si>
    <t>77.6</t>
  </si>
  <si>
    <t>漳州招商局经济技术开发区2019年教师招聘成绩汇总表（中学心理）</t>
  </si>
  <si>
    <t>林荣梅</t>
  </si>
  <si>
    <t>中学心理教师</t>
  </si>
  <si>
    <t>664619107608</t>
  </si>
  <si>
    <t>116.0</t>
  </si>
  <si>
    <t>黄钰玲</t>
  </si>
  <si>
    <t>664619107615</t>
  </si>
  <si>
    <t>111.7</t>
  </si>
  <si>
    <t>林雅森</t>
  </si>
  <si>
    <t>664619107619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</si>
</sst>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0_ "/>
  </numFmts>
  <fonts count="28">
    <font>
      <sz val="11"/>
      <color theme="1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sz val="12"/>
      <name val="宋体"/>
      <charset val="0"/>
    </font>
    <font>
      <b/>
      <sz val="16"/>
      <name val="宋体"/>
      <charset val="0"/>
    </font>
    <font>
      <b/>
      <sz val="12"/>
      <name val="宋体"/>
      <charset val="134"/>
    </font>
    <font>
      <b/>
      <sz val="12"/>
      <name val="宋体"/>
      <charset val="0"/>
    </font>
    <font>
      <sz val="12"/>
      <name val="宋体"/>
      <charset val="134"/>
    </font>
    <font>
      <sz val="10"/>
      <name val="Arial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8" fillId="18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7" borderId="10" applyNumberFormat="0" applyFon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0" fillId="11" borderId="12" applyNumberFormat="0" applyAlignment="0" applyProtection="0">
      <alignment vertical="center"/>
    </xf>
    <xf numFmtId="0" fontId="15" fillId="11" borderId="8" applyNumberFormat="0" applyAlignment="0" applyProtection="0">
      <alignment vertical="center"/>
    </xf>
    <xf numFmtId="0" fontId="11" fillId="4" borderId="7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1" fillId="0" borderId="0" xfId="0" applyNumberFormat="1" applyFont="1" applyFill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"/>
  <sheetViews>
    <sheetView workbookViewId="0">
      <selection activeCell="N15" sqref="N15"/>
    </sheetView>
  </sheetViews>
  <sheetFormatPr defaultColWidth="7.99074074074074" defaultRowHeight="15.6" outlineLevelRow="6"/>
  <cols>
    <col min="1" max="1" width="7.99074074074074" style="3" customWidth="1"/>
    <col min="2" max="2" width="9" style="4" customWidth="1"/>
    <col min="3" max="3" width="18.0833333333333" style="5" customWidth="1"/>
    <col min="4" max="4" width="18.3796296296296" style="4" customWidth="1"/>
    <col min="5" max="5" width="10.3888888888889" style="4" customWidth="1"/>
    <col min="6" max="6" width="15" style="6" customWidth="1"/>
    <col min="7" max="7" width="12.7222222222222" style="6" customWidth="1"/>
    <col min="8" max="8" width="16.6296296296296" style="6" customWidth="1"/>
    <col min="9" max="9" width="12.7222222222222" style="6" customWidth="1"/>
    <col min="10" max="10" width="11.75" style="4" customWidth="1"/>
    <col min="11" max="11" width="12.5" style="4" customWidth="1"/>
    <col min="12" max="12" width="11.5" style="4" customWidth="1"/>
    <col min="13" max="236" width="7.99074074074074" style="4" customWidth="1"/>
    <col min="237" max="16381" width="7.99074074074074" style="3"/>
    <col min="16382" max="16384" width="7.99074074074074" style="1"/>
  </cols>
  <sheetData>
    <row r="1" s="1" customFormat="1" ht="46" customHeight="1" spans="1:16384">
      <c r="A1" s="7" t="s">
        <v>0</v>
      </c>
      <c r="B1" s="4"/>
      <c r="C1" s="7"/>
      <c r="D1" s="7"/>
      <c r="E1" s="7"/>
      <c r="F1" s="8"/>
      <c r="G1" s="7"/>
      <c r="H1" s="7"/>
      <c r="I1" s="7"/>
      <c r="J1" s="7"/>
      <c r="K1" s="7"/>
      <c r="L1" s="7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6" customHeight="1" spans="1:16384">
      <c r="A2" s="7"/>
      <c r="B2" s="4"/>
      <c r="C2" s="7"/>
      <c r="D2" s="7"/>
      <c r="E2" s="7"/>
      <c r="F2" s="8"/>
      <c r="G2" s="7"/>
      <c r="H2" s="7"/>
      <c r="I2" s="7"/>
      <c r="J2" s="7"/>
      <c r="K2" s="7"/>
      <c r="L2" s="5" t="s">
        <v>1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48" customHeight="1" spans="1:236">
      <c r="A3" s="9" t="s">
        <v>2</v>
      </c>
      <c r="B3" s="10" t="s">
        <v>3</v>
      </c>
      <c r="C3" s="11" t="s">
        <v>4</v>
      </c>
      <c r="D3" s="9" t="s">
        <v>5</v>
      </c>
      <c r="E3" s="11" t="s">
        <v>6</v>
      </c>
      <c r="F3" s="12" t="s">
        <v>7</v>
      </c>
      <c r="G3" s="11" t="s">
        <v>8</v>
      </c>
      <c r="H3" s="11" t="s">
        <v>9</v>
      </c>
      <c r="I3" s="11" t="s">
        <v>10</v>
      </c>
      <c r="J3" s="18" t="s">
        <v>11</v>
      </c>
      <c r="K3" s="18" t="s">
        <v>12</v>
      </c>
      <c r="L3" s="10" t="s">
        <v>13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</row>
    <row r="4" s="1" customFormat="1" ht="25" customHeight="1" spans="1:16381">
      <c r="A4" s="13">
        <v>3</v>
      </c>
      <c r="B4" s="28" t="s">
        <v>14</v>
      </c>
      <c r="C4" s="15" t="s">
        <v>15</v>
      </c>
      <c r="D4" s="14" t="s">
        <v>16</v>
      </c>
      <c r="E4" s="14" t="s">
        <v>17</v>
      </c>
      <c r="F4" s="16">
        <f>E4/1.5</f>
        <v>67.6</v>
      </c>
      <c r="G4" s="17">
        <v>80.8</v>
      </c>
      <c r="H4" s="17">
        <f>F4*0.5</f>
        <v>33.8</v>
      </c>
      <c r="I4" s="17">
        <f>G4*0.5</f>
        <v>40.4</v>
      </c>
      <c r="J4" s="17">
        <f>H4+I4</f>
        <v>74.2</v>
      </c>
      <c r="K4" s="13">
        <f>RANK(J4,$J$4:$J$7,0)</f>
        <v>1</v>
      </c>
      <c r="L4" s="1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</row>
    <row r="5" s="1" customFormat="1" spans="1:16384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spans="1:16384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spans="1:16384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</sheetData>
  <sheetProtection sheet="1" selectLockedCells="1" selectUnlockedCells="1" objects="1"/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4" orientation="landscape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"/>
  <sheetViews>
    <sheetView tabSelected="1" workbookViewId="0">
      <selection activeCell="F8" sqref="F8"/>
    </sheetView>
  </sheetViews>
  <sheetFormatPr defaultColWidth="7.99074074074074" defaultRowHeight="15.6" outlineLevelRow="6"/>
  <cols>
    <col min="1" max="1" width="7.99074074074074" style="3" customWidth="1"/>
    <col min="2" max="2" width="9" style="4" customWidth="1"/>
    <col min="3" max="3" width="18.0833333333333" style="5" customWidth="1"/>
    <col min="4" max="4" width="18.3796296296296" style="4" customWidth="1"/>
    <col min="5" max="5" width="10.3888888888889" style="4" customWidth="1"/>
    <col min="6" max="6" width="15" style="6" customWidth="1"/>
    <col min="7" max="7" width="12.7222222222222" style="6" customWidth="1"/>
    <col min="8" max="8" width="16.6296296296296" style="6" customWidth="1"/>
    <col min="9" max="9" width="12.7222222222222" style="6" customWidth="1"/>
    <col min="10" max="10" width="11.75" style="4" customWidth="1"/>
    <col min="11" max="11" width="12.5" style="4" customWidth="1"/>
    <col min="12" max="12" width="11.5" style="4" customWidth="1"/>
    <col min="13" max="236" width="7.99074074074074" style="4" customWidth="1"/>
    <col min="237" max="16381" width="7.99074074074074" style="3"/>
    <col min="16382" max="16384" width="7.99074074074074" style="1"/>
  </cols>
  <sheetData>
    <row r="1" s="1" customFormat="1" ht="46" customHeight="1" spans="1:16384">
      <c r="A1" s="7" t="s">
        <v>97</v>
      </c>
      <c r="B1" s="4"/>
      <c r="C1" s="7"/>
      <c r="D1" s="7"/>
      <c r="E1" s="7"/>
      <c r="F1" s="8"/>
      <c r="G1" s="7"/>
      <c r="H1" s="7"/>
      <c r="I1" s="7"/>
      <c r="J1" s="7"/>
      <c r="K1" s="7"/>
      <c r="L1" s="7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6" customHeight="1" spans="1:16384">
      <c r="A2" s="7"/>
      <c r="B2" s="4"/>
      <c r="C2" s="7"/>
      <c r="D2" s="7"/>
      <c r="E2" s="7"/>
      <c r="F2" s="8"/>
      <c r="G2" s="7"/>
      <c r="H2" s="7"/>
      <c r="I2" s="7"/>
      <c r="J2" s="7"/>
      <c r="K2" s="7"/>
      <c r="L2" s="5" t="s">
        <v>1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48" customHeight="1" spans="1:236">
      <c r="A3" s="9" t="s">
        <v>2</v>
      </c>
      <c r="B3" s="10" t="s">
        <v>3</v>
      </c>
      <c r="C3" s="11" t="s">
        <v>4</v>
      </c>
      <c r="D3" s="9" t="s">
        <v>5</v>
      </c>
      <c r="E3" s="11" t="s">
        <v>6</v>
      </c>
      <c r="F3" s="12" t="s">
        <v>7</v>
      </c>
      <c r="G3" s="11" t="s">
        <v>8</v>
      </c>
      <c r="H3" s="11" t="s">
        <v>9</v>
      </c>
      <c r="I3" s="11" t="s">
        <v>10</v>
      </c>
      <c r="J3" s="18" t="s">
        <v>11</v>
      </c>
      <c r="K3" s="18" t="s">
        <v>12</v>
      </c>
      <c r="L3" s="10" t="s">
        <v>13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</row>
    <row r="4" s="1" customFormat="1" ht="25" customHeight="1" spans="1:16381">
      <c r="A4" s="13">
        <v>11</v>
      </c>
      <c r="B4" s="14" t="s">
        <v>98</v>
      </c>
      <c r="C4" s="15" t="s">
        <v>99</v>
      </c>
      <c r="D4" s="14" t="s">
        <v>100</v>
      </c>
      <c r="E4" s="14" t="s">
        <v>101</v>
      </c>
      <c r="F4" s="16">
        <f>E4/1.5</f>
        <v>77.3333333333333</v>
      </c>
      <c r="G4" s="17">
        <v>84.6</v>
      </c>
      <c r="H4" s="17">
        <f>F4*0.5</f>
        <v>38.6666666666667</v>
      </c>
      <c r="I4" s="17">
        <f>G4*0.5</f>
        <v>42.3</v>
      </c>
      <c r="J4" s="17">
        <f>H4+I4</f>
        <v>80.9666666666667</v>
      </c>
      <c r="K4" s="13">
        <f>RANK(J4,$J$4:$J$7,0)</f>
        <v>1</v>
      </c>
      <c r="L4" s="1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</row>
    <row r="5" s="1" customFormat="1" ht="25" customHeight="1" spans="1:16381">
      <c r="A5" s="13">
        <v>10</v>
      </c>
      <c r="B5" s="14" t="s">
        <v>102</v>
      </c>
      <c r="C5" s="15" t="s">
        <v>99</v>
      </c>
      <c r="D5" s="14" t="s">
        <v>103</v>
      </c>
      <c r="E5" s="14" t="s">
        <v>104</v>
      </c>
      <c r="F5" s="16">
        <f>E5/1.5</f>
        <v>74.4666666666667</v>
      </c>
      <c r="G5" s="17">
        <v>87.2</v>
      </c>
      <c r="H5" s="17">
        <f>F5*0.5</f>
        <v>37.2333333333333</v>
      </c>
      <c r="I5" s="17">
        <f>G5*0.5</f>
        <v>43.6</v>
      </c>
      <c r="J5" s="17">
        <f>H5+I5</f>
        <v>80.8333333333333</v>
      </c>
      <c r="K5" s="13">
        <f>RANK(J5,$J$4:$J$7,0)</f>
        <v>2</v>
      </c>
      <c r="L5" s="13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</row>
    <row r="6" s="1" customFormat="1" ht="25" customHeight="1" spans="1:16381">
      <c r="A6" s="13">
        <v>12</v>
      </c>
      <c r="B6" s="14" t="s">
        <v>105</v>
      </c>
      <c r="C6" s="15" t="s">
        <v>99</v>
      </c>
      <c r="D6" s="14" t="s">
        <v>106</v>
      </c>
      <c r="E6" s="14" t="s">
        <v>82</v>
      </c>
      <c r="F6" s="16">
        <f t="shared" ref="F4:F6" si="0">E6/1.5</f>
        <v>73.9333333333333</v>
      </c>
      <c r="G6" s="17">
        <v>0</v>
      </c>
      <c r="H6" s="17">
        <f t="shared" ref="H4:H6" si="1">F6*0.5</f>
        <v>36.9666666666667</v>
      </c>
      <c r="I6" s="17">
        <f t="shared" ref="I4:I6" si="2">G6*0.5</f>
        <v>0</v>
      </c>
      <c r="J6" s="17">
        <f t="shared" ref="J4:J6" si="3">H6+I6</f>
        <v>36.9666666666667</v>
      </c>
      <c r="K6" s="13">
        <f>RANK(J6,$J$4:$J$7,0)</f>
        <v>3</v>
      </c>
      <c r="L6" s="13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</row>
    <row r="7" s="1" customFormat="1" ht="25" customHeight="1" spans="1:1638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</row>
  </sheetData>
  <sheetProtection sheet="1" selectLockedCells="1" selectUnlockedCells="1" objects="1"/>
  <sortState ref="A4:L6">
    <sortCondition ref="K4:K6"/>
    <sortCondition ref="J4:J6"/>
  </sortState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"/>
  <sheetViews>
    <sheetView workbookViewId="0">
      <selection activeCell="J5" sqref="J5"/>
    </sheetView>
  </sheetViews>
  <sheetFormatPr defaultColWidth="7.99074074074074" defaultRowHeight="15.6" outlineLevelRow="6"/>
  <cols>
    <col min="1" max="1" width="7.99074074074074" style="3" customWidth="1"/>
    <col min="2" max="2" width="9" style="4" customWidth="1"/>
    <col min="3" max="3" width="18.0833333333333" style="5" customWidth="1"/>
    <col min="4" max="4" width="18.3796296296296" style="4" customWidth="1"/>
    <col min="5" max="5" width="10.3888888888889" style="4" customWidth="1"/>
    <col min="6" max="6" width="15" style="6" customWidth="1"/>
    <col min="7" max="7" width="12.7222222222222" style="6" customWidth="1"/>
    <col min="8" max="8" width="16.6296296296296" style="6" customWidth="1"/>
    <col min="9" max="9" width="12.7222222222222" style="6" customWidth="1"/>
    <col min="10" max="10" width="11.75" style="4" customWidth="1"/>
    <col min="11" max="11" width="12.5" style="4" customWidth="1"/>
    <col min="12" max="12" width="11.5" style="4" customWidth="1"/>
    <col min="13" max="236" width="7.99074074074074" style="4" customWidth="1"/>
    <col min="237" max="16381" width="7.99074074074074" style="3"/>
    <col min="16382" max="16384" width="7.99074074074074" style="1"/>
  </cols>
  <sheetData>
    <row r="1" s="1" customFormat="1" ht="46" customHeight="1" spans="1:16384">
      <c r="A1" s="7" t="s">
        <v>18</v>
      </c>
      <c r="B1" s="4"/>
      <c r="C1" s="7"/>
      <c r="D1" s="7"/>
      <c r="E1" s="7"/>
      <c r="F1" s="8"/>
      <c r="G1" s="7"/>
      <c r="H1" s="7"/>
      <c r="I1" s="7"/>
      <c r="J1" s="7"/>
      <c r="K1" s="7"/>
      <c r="L1" s="7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6" customHeight="1" spans="1:16384">
      <c r="A2" s="7"/>
      <c r="B2" s="4"/>
      <c r="C2" s="7"/>
      <c r="D2" s="7"/>
      <c r="E2" s="7"/>
      <c r="F2" s="8"/>
      <c r="G2" s="7"/>
      <c r="H2" s="7"/>
      <c r="I2" s="7"/>
      <c r="J2" s="7"/>
      <c r="K2" s="7"/>
      <c r="L2" s="5" t="s">
        <v>1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48" customHeight="1" spans="1:236">
      <c r="A3" s="9" t="s">
        <v>2</v>
      </c>
      <c r="B3" s="10" t="s">
        <v>3</v>
      </c>
      <c r="C3" s="11" t="s">
        <v>4</v>
      </c>
      <c r="D3" s="9" t="s">
        <v>5</v>
      </c>
      <c r="E3" s="11" t="s">
        <v>6</v>
      </c>
      <c r="F3" s="12" t="s">
        <v>7</v>
      </c>
      <c r="G3" s="11" t="s">
        <v>8</v>
      </c>
      <c r="H3" s="11" t="s">
        <v>9</v>
      </c>
      <c r="I3" s="11" t="s">
        <v>10</v>
      </c>
      <c r="J3" s="18" t="s">
        <v>11</v>
      </c>
      <c r="K3" s="18" t="s">
        <v>12</v>
      </c>
      <c r="L3" s="10" t="s">
        <v>13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</row>
    <row r="4" s="1" customFormat="1" ht="25" customHeight="1" spans="1:16381">
      <c r="A4" s="13">
        <v>2</v>
      </c>
      <c r="B4" s="14" t="s">
        <v>19</v>
      </c>
      <c r="C4" s="15" t="s">
        <v>20</v>
      </c>
      <c r="D4" s="14" t="s">
        <v>21</v>
      </c>
      <c r="E4" s="14" t="s">
        <v>22</v>
      </c>
      <c r="F4" s="16">
        <f>E4/1.5</f>
        <v>55.9333333333333</v>
      </c>
      <c r="G4" s="17">
        <v>74.2</v>
      </c>
      <c r="H4" s="17">
        <f>F4*0.5</f>
        <v>27.9666666666667</v>
      </c>
      <c r="I4" s="17">
        <f>G4*0.5</f>
        <v>37.1</v>
      </c>
      <c r="J4" s="17">
        <f>H4+I4</f>
        <v>65.0666666666667</v>
      </c>
      <c r="K4" s="13">
        <f>RANK(J4,$J$4:$J$7,0)</f>
        <v>1</v>
      </c>
      <c r="L4" s="1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</row>
    <row r="5" s="1" customFormat="1" ht="25" customHeight="1" spans="1:16381">
      <c r="A5" s="13">
        <v>1</v>
      </c>
      <c r="B5" s="14" t="s">
        <v>23</v>
      </c>
      <c r="C5" s="15" t="s">
        <v>20</v>
      </c>
      <c r="D5" s="14" t="s">
        <v>24</v>
      </c>
      <c r="E5" s="14" t="s">
        <v>25</v>
      </c>
      <c r="F5" s="16">
        <f>E5/1.5</f>
        <v>56</v>
      </c>
      <c r="G5" s="17">
        <v>71.4</v>
      </c>
      <c r="H5" s="17">
        <f>F5*0.5</f>
        <v>28</v>
      </c>
      <c r="I5" s="17">
        <f>G5*0.5</f>
        <v>35.7</v>
      </c>
      <c r="J5" s="17">
        <f>H5+I5</f>
        <v>63.7</v>
      </c>
      <c r="K5" s="13">
        <f>RANK(J5,$J$4:$J$7,0)</f>
        <v>2</v>
      </c>
      <c r="L5" s="13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</row>
    <row r="6" s="1" customFormat="1" ht="25" customHeight="1" spans="1:1638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</row>
    <row r="7" s="1" customFormat="1" ht="25" customHeight="1" spans="1:1638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</row>
  </sheetData>
  <sheetProtection sheet="1" selectLockedCells="1" selectUnlockedCells="1" objects="1"/>
  <sortState ref="A4:L5">
    <sortCondition ref="K4:K5"/>
    <sortCondition ref="J4:J5"/>
  </sortState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4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"/>
  <sheetViews>
    <sheetView workbookViewId="0">
      <selection activeCell="E23" sqref="E23"/>
    </sheetView>
  </sheetViews>
  <sheetFormatPr defaultColWidth="7.99074074074074" defaultRowHeight="15.6" outlineLevelRow="6"/>
  <cols>
    <col min="1" max="1" width="7.99074074074074" style="3" customWidth="1"/>
    <col min="2" max="2" width="9" style="4" customWidth="1"/>
    <col min="3" max="3" width="18.0833333333333" style="5" customWidth="1"/>
    <col min="4" max="4" width="18.3796296296296" style="4" customWidth="1"/>
    <col min="5" max="5" width="10.3888888888889" style="4" customWidth="1"/>
    <col min="6" max="6" width="15" style="6" customWidth="1"/>
    <col min="7" max="7" width="12.7222222222222" style="6" customWidth="1"/>
    <col min="8" max="8" width="16.6296296296296" style="6" customWidth="1"/>
    <col min="9" max="9" width="12.7222222222222" style="6" customWidth="1"/>
    <col min="10" max="10" width="11.75" style="4" customWidth="1"/>
    <col min="11" max="11" width="12.5" style="4" customWidth="1"/>
    <col min="12" max="12" width="11.5" style="4" customWidth="1"/>
    <col min="13" max="236" width="7.99074074074074" style="4" customWidth="1"/>
    <col min="237" max="16381" width="7.99074074074074" style="3"/>
    <col min="16382" max="16384" width="7.99074074074074" style="1"/>
  </cols>
  <sheetData>
    <row r="1" s="1" customFormat="1" ht="46" customHeight="1" spans="1:16384">
      <c r="A1" s="7" t="s">
        <v>26</v>
      </c>
      <c r="B1" s="4"/>
      <c r="C1" s="7"/>
      <c r="D1" s="7"/>
      <c r="E1" s="7"/>
      <c r="F1" s="8"/>
      <c r="G1" s="7"/>
      <c r="H1" s="7"/>
      <c r="I1" s="7"/>
      <c r="J1" s="7"/>
      <c r="K1" s="7"/>
      <c r="L1" s="7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6" customHeight="1" spans="1:16384">
      <c r="A2" s="7"/>
      <c r="B2" s="4"/>
      <c r="C2" s="7"/>
      <c r="D2" s="7"/>
      <c r="E2" s="7"/>
      <c r="F2" s="8"/>
      <c r="G2" s="7"/>
      <c r="H2" s="7"/>
      <c r="I2" s="7"/>
      <c r="J2" s="7"/>
      <c r="K2" s="7"/>
      <c r="L2" s="5" t="s">
        <v>1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48" customHeight="1" spans="1:236">
      <c r="A3" s="9" t="s">
        <v>2</v>
      </c>
      <c r="B3" s="10" t="s">
        <v>3</v>
      </c>
      <c r="C3" s="11" t="s">
        <v>4</v>
      </c>
      <c r="D3" s="9" t="s">
        <v>5</v>
      </c>
      <c r="E3" s="11" t="s">
        <v>6</v>
      </c>
      <c r="F3" s="12" t="s">
        <v>7</v>
      </c>
      <c r="G3" s="11" t="s">
        <v>8</v>
      </c>
      <c r="H3" s="11" t="s">
        <v>9</v>
      </c>
      <c r="I3" s="11" t="s">
        <v>10</v>
      </c>
      <c r="J3" s="18" t="s">
        <v>11</v>
      </c>
      <c r="K3" s="18" t="s">
        <v>12</v>
      </c>
      <c r="L3" s="10" t="s">
        <v>13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</row>
    <row r="4" s="1" customFormat="1" ht="25" customHeight="1" spans="1:16381">
      <c r="A4" s="13">
        <v>4</v>
      </c>
      <c r="B4" s="15" t="s">
        <v>27</v>
      </c>
      <c r="C4" s="15" t="s">
        <v>28</v>
      </c>
      <c r="D4" s="17" t="s">
        <v>29</v>
      </c>
      <c r="E4" s="17" t="s">
        <v>30</v>
      </c>
      <c r="F4" s="17">
        <f t="shared" ref="F4:F6" si="0">E4/1.5</f>
        <v>58.0666666666667</v>
      </c>
      <c r="G4" s="17">
        <v>82.4</v>
      </c>
      <c r="H4" s="17">
        <f t="shared" ref="H4:H6" si="1">F4*0.5</f>
        <v>29.0333333333333</v>
      </c>
      <c r="I4" s="17">
        <f t="shared" ref="I4:I6" si="2">G4*0.5</f>
        <v>41.2</v>
      </c>
      <c r="J4" s="17">
        <f t="shared" ref="J4:J6" si="3">H4+I4</f>
        <v>70.2333333333333</v>
      </c>
      <c r="K4" s="30">
        <f>RANK(J4,$J$4:$J$7,0)</f>
        <v>1</v>
      </c>
      <c r="L4" s="1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</row>
    <row r="5" s="1" customFormat="1" ht="25" customHeight="1" spans="1:16381">
      <c r="A5" s="13">
        <v>6</v>
      </c>
      <c r="B5" s="14" t="s">
        <v>31</v>
      </c>
      <c r="C5" s="15" t="s">
        <v>28</v>
      </c>
      <c r="D5" s="17" t="s">
        <v>32</v>
      </c>
      <c r="E5" s="17" t="s">
        <v>33</v>
      </c>
      <c r="F5" s="17">
        <f t="shared" si="0"/>
        <v>58.2</v>
      </c>
      <c r="G5" s="17">
        <v>78.4</v>
      </c>
      <c r="H5" s="17">
        <f t="shared" si="1"/>
        <v>29.1</v>
      </c>
      <c r="I5" s="17">
        <f t="shared" si="2"/>
        <v>39.2</v>
      </c>
      <c r="J5" s="17">
        <f t="shared" si="3"/>
        <v>68.3</v>
      </c>
      <c r="K5" s="30">
        <f>RANK(J5,$J$4:$J$7,0)</f>
        <v>2</v>
      </c>
      <c r="L5" s="13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</row>
    <row r="6" s="1" customFormat="1" ht="25" customHeight="1" spans="1:16381">
      <c r="A6" s="13">
        <v>5</v>
      </c>
      <c r="B6" s="14" t="s">
        <v>34</v>
      </c>
      <c r="C6" s="15" t="s">
        <v>28</v>
      </c>
      <c r="D6" s="17" t="s">
        <v>35</v>
      </c>
      <c r="E6" s="17" t="s">
        <v>36</v>
      </c>
      <c r="F6" s="17">
        <f t="shared" si="0"/>
        <v>55.4</v>
      </c>
      <c r="G6" s="17">
        <v>79</v>
      </c>
      <c r="H6" s="17">
        <f t="shared" si="1"/>
        <v>27.7</v>
      </c>
      <c r="I6" s="17">
        <f t="shared" si="2"/>
        <v>39.5</v>
      </c>
      <c r="J6" s="17">
        <f t="shared" si="3"/>
        <v>67.2</v>
      </c>
      <c r="K6" s="30">
        <f>RANK(J6,$J$4:$J$7,0)</f>
        <v>3</v>
      </c>
      <c r="L6" s="13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</row>
    <row r="7" s="1" customFormat="1" ht="25" customHeight="1" spans="1:1638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</row>
  </sheetData>
  <sheetProtection sheet="1" selectLockedCells="1" selectUnlockedCells="1" objects="1"/>
  <sortState ref="A4:L6">
    <sortCondition ref="K4:K6"/>
    <sortCondition ref="J4:J6"/>
  </sortState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4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"/>
  <sheetViews>
    <sheetView workbookViewId="0">
      <selection activeCell="E23" sqref="E23"/>
    </sheetView>
  </sheetViews>
  <sheetFormatPr defaultColWidth="7.99074074074074" defaultRowHeight="15.6" outlineLevelRow="6"/>
  <cols>
    <col min="1" max="1" width="7.99074074074074" style="3" customWidth="1"/>
    <col min="2" max="2" width="9" style="4" customWidth="1"/>
    <col min="3" max="3" width="18.0833333333333" style="5" customWidth="1"/>
    <col min="4" max="4" width="18.3796296296296" style="4" customWidth="1"/>
    <col min="5" max="5" width="10.3888888888889" style="4" customWidth="1"/>
    <col min="6" max="6" width="15" style="6" customWidth="1"/>
    <col min="7" max="7" width="12.7222222222222" style="6" customWidth="1"/>
    <col min="8" max="8" width="16.6296296296296" style="6" customWidth="1"/>
    <col min="9" max="9" width="12.7222222222222" style="6" customWidth="1"/>
    <col min="10" max="10" width="11.75" style="4" customWidth="1"/>
    <col min="11" max="11" width="12.5" style="4" customWidth="1"/>
    <col min="12" max="12" width="11.5" style="4" customWidth="1"/>
    <col min="13" max="236" width="7.99074074074074" style="4" customWidth="1"/>
    <col min="237" max="16381" width="7.99074074074074" style="3"/>
    <col min="16382" max="16384" width="7.99074074074074" style="1"/>
  </cols>
  <sheetData>
    <row r="1" s="1" customFormat="1" ht="46" customHeight="1" spans="1:16384">
      <c r="A1" s="7" t="s">
        <v>37</v>
      </c>
      <c r="B1" s="4"/>
      <c r="C1" s="7"/>
      <c r="D1" s="7"/>
      <c r="E1" s="7"/>
      <c r="F1" s="8"/>
      <c r="G1" s="7"/>
      <c r="H1" s="7"/>
      <c r="I1" s="7"/>
      <c r="J1" s="7"/>
      <c r="K1" s="7"/>
      <c r="L1" s="7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6" customHeight="1" spans="1:16384">
      <c r="A2" s="7"/>
      <c r="B2" s="4"/>
      <c r="C2" s="7"/>
      <c r="D2" s="7"/>
      <c r="E2" s="7"/>
      <c r="F2" s="8"/>
      <c r="G2" s="7"/>
      <c r="H2" s="7"/>
      <c r="I2" s="7"/>
      <c r="J2" s="7"/>
      <c r="K2" s="7"/>
      <c r="L2" s="5" t="s">
        <v>1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48" customHeight="1" spans="1:236">
      <c r="A3" s="9" t="s">
        <v>2</v>
      </c>
      <c r="B3" s="10" t="s">
        <v>3</v>
      </c>
      <c r="C3" s="11" t="s">
        <v>4</v>
      </c>
      <c r="D3" s="9" t="s">
        <v>5</v>
      </c>
      <c r="E3" s="11" t="s">
        <v>6</v>
      </c>
      <c r="F3" s="12" t="s">
        <v>7</v>
      </c>
      <c r="G3" s="11" t="s">
        <v>8</v>
      </c>
      <c r="H3" s="11" t="s">
        <v>9</v>
      </c>
      <c r="I3" s="11" t="s">
        <v>10</v>
      </c>
      <c r="J3" s="18" t="s">
        <v>11</v>
      </c>
      <c r="K3" s="18" t="s">
        <v>12</v>
      </c>
      <c r="L3" s="10" t="s">
        <v>13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</row>
    <row r="4" s="1" customFormat="1" ht="25" customHeight="1" spans="1:16381">
      <c r="A4" s="13">
        <v>8</v>
      </c>
      <c r="B4" s="14" t="s">
        <v>38</v>
      </c>
      <c r="C4" s="15" t="s">
        <v>39</v>
      </c>
      <c r="D4" s="14" t="s">
        <v>40</v>
      </c>
      <c r="E4" s="14" t="s">
        <v>41</v>
      </c>
      <c r="F4" s="16">
        <f t="shared" ref="F4:F6" si="0">E4/1.5</f>
        <v>74</v>
      </c>
      <c r="G4" s="17">
        <v>88</v>
      </c>
      <c r="H4" s="17">
        <f t="shared" ref="H4:H6" si="1">F4*0.5</f>
        <v>37</v>
      </c>
      <c r="I4" s="17">
        <f t="shared" ref="I4:I6" si="2">G4*0.5</f>
        <v>44</v>
      </c>
      <c r="J4" s="17">
        <f t="shared" ref="J4:J6" si="3">H4+I4</f>
        <v>81</v>
      </c>
      <c r="K4" s="13">
        <f>RANK(J4,$J$4:$J$7,0)</f>
        <v>1</v>
      </c>
      <c r="L4" s="1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</row>
    <row r="5" s="1" customFormat="1" ht="25" customHeight="1" spans="1:16381">
      <c r="A5" s="13">
        <v>9</v>
      </c>
      <c r="B5" s="14" t="s">
        <v>42</v>
      </c>
      <c r="C5" s="15" t="s">
        <v>39</v>
      </c>
      <c r="D5" s="14" t="s">
        <v>43</v>
      </c>
      <c r="E5" s="14" t="s">
        <v>44</v>
      </c>
      <c r="F5" s="16">
        <f t="shared" si="0"/>
        <v>69.0666666666667</v>
      </c>
      <c r="G5" s="17">
        <v>85.2</v>
      </c>
      <c r="H5" s="17">
        <f t="shared" si="1"/>
        <v>34.5333333333333</v>
      </c>
      <c r="I5" s="17">
        <f t="shared" si="2"/>
        <v>42.6</v>
      </c>
      <c r="J5" s="17">
        <f t="shared" si="3"/>
        <v>77.1333333333333</v>
      </c>
      <c r="K5" s="13">
        <f>RANK(J5,$J$4:$J$7,0)</f>
        <v>2</v>
      </c>
      <c r="L5" s="13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</row>
    <row r="6" s="1" customFormat="1" ht="25" customHeight="1" spans="1:16381">
      <c r="A6" s="13">
        <v>7</v>
      </c>
      <c r="B6" s="28" t="s">
        <v>45</v>
      </c>
      <c r="C6" s="15" t="s">
        <v>39</v>
      </c>
      <c r="D6" s="14" t="s">
        <v>46</v>
      </c>
      <c r="E6" s="14" t="s">
        <v>47</v>
      </c>
      <c r="F6" s="16">
        <f t="shared" si="0"/>
        <v>70.8</v>
      </c>
      <c r="G6" s="17">
        <v>83</v>
      </c>
      <c r="H6" s="17">
        <f t="shared" si="1"/>
        <v>35.4</v>
      </c>
      <c r="I6" s="17">
        <f t="shared" si="2"/>
        <v>41.5</v>
      </c>
      <c r="J6" s="17">
        <f t="shared" si="3"/>
        <v>76.9</v>
      </c>
      <c r="K6" s="13">
        <f>RANK(J6,$J$4:$J$7,0)</f>
        <v>3</v>
      </c>
      <c r="L6" s="13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</row>
    <row r="7" s="1" customFormat="1" ht="25" customHeight="1" spans="1:1638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</row>
  </sheetData>
  <sheetProtection sheet="1" selectLockedCells="1" selectUnlockedCells="1" objects="1"/>
  <sortState ref="A4:L6">
    <sortCondition ref="K4:K6"/>
    <sortCondition ref="J4:J6"/>
  </sortState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4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"/>
  <sheetViews>
    <sheetView workbookViewId="0">
      <selection activeCell="D8" sqref="D8"/>
    </sheetView>
  </sheetViews>
  <sheetFormatPr defaultColWidth="7.99074074074074" defaultRowHeight="15.6" outlineLevelRow="6"/>
  <cols>
    <col min="1" max="1" width="7.99074074074074" style="3" customWidth="1"/>
    <col min="2" max="2" width="9" style="4" customWidth="1"/>
    <col min="3" max="3" width="18.0833333333333" style="5" customWidth="1"/>
    <col min="4" max="4" width="18.3796296296296" style="4" customWidth="1"/>
    <col min="5" max="5" width="10.3888888888889" style="4" customWidth="1"/>
    <col min="6" max="6" width="15" style="6" customWidth="1"/>
    <col min="7" max="7" width="12.7222222222222" style="6" customWidth="1"/>
    <col min="8" max="8" width="16.6296296296296" style="6" customWidth="1"/>
    <col min="9" max="9" width="12.7222222222222" style="6" customWidth="1"/>
    <col min="10" max="10" width="11.75" style="4" customWidth="1"/>
    <col min="11" max="11" width="12.5" style="4" customWidth="1"/>
    <col min="12" max="12" width="11.5" style="4" customWidth="1"/>
    <col min="13" max="236" width="7.99074074074074" style="4" customWidth="1"/>
    <col min="237" max="16381" width="7.99074074074074" style="3"/>
    <col min="16382" max="16384" width="7.99074074074074" style="1"/>
  </cols>
  <sheetData>
    <row r="1" s="1" customFormat="1" ht="46" customHeight="1" spans="1:16384">
      <c r="A1" s="7" t="s">
        <v>48</v>
      </c>
      <c r="B1" s="4"/>
      <c r="C1" s="7"/>
      <c r="D1" s="7"/>
      <c r="E1" s="7"/>
      <c r="F1" s="8"/>
      <c r="G1" s="7"/>
      <c r="H1" s="7"/>
      <c r="I1" s="7"/>
      <c r="J1" s="7"/>
      <c r="K1" s="7"/>
      <c r="L1" s="7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6" customHeight="1" spans="1:16384">
      <c r="A2" s="7"/>
      <c r="B2" s="4"/>
      <c r="C2" s="7"/>
      <c r="D2" s="7"/>
      <c r="E2" s="7"/>
      <c r="F2" s="8"/>
      <c r="G2" s="7"/>
      <c r="H2" s="7"/>
      <c r="I2" s="7"/>
      <c r="J2" s="7"/>
      <c r="K2" s="7"/>
      <c r="L2" s="5" t="s">
        <v>1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48" customHeight="1" spans="1:236">
      <c r="A3" s="9" t="s">
        <v>2</v>
      </c>
      <c r="B3" s="10" t="s">
        <v>3</v>
      </c>
      <c r="C3" s="11" t="s">
        <v>4</v>
      </c>
      <c r="D3" s="9" t="s">
        <v>5</v>
      </c>
      <c r="E3" s="11" t="s">
        <v>6</v>
      </c>
      <c r="F3" s="12" t="s">
        <v>7</v>
      </c>
      <c r="G3" s="11" t="s">
        <v>8</v>
      </c>
      <c r="H3" s="11" t="s">
        <v>9</v>
      </c>
      <c r="I3" s="11" t="s">
        <v>10</v>
      </c>
      <c r="J3" s="18" t="s">
        <v>11</v>
      </c>
      <c r="K3" s="18" t="s">
        <v>12</v>
      </c>
      <c r="L3" s="10" t="s">
        <v>13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</row>
    <row r="4" s="1" customFormat="1" ht="25" customHeight="1" spans="1:16381">
      <c r="A4" s="13">
        <v>5</v>
      </c>
      <c r="B4" s="14" t="s">
        <v>49</v>
      </c>
      <c r="C4" s="15" t="s">
        <v>50</v>
      </c>
      <c r="D4" s="14" t="s">
        <v>51</v>
      </c>
      <c r="E4" s="14" t="s">
        <v>52</v>
      </c>
      <c r="F4" s="17">
        <v>75</v>
      </c>
      <c r="G4" s="17">
        <v>82.4</v>
      </c>
      <c r="H4" s="17">
        <f>F4*0.5</f>
        <v>37.5</v>
      </c>
      <c r="I4" s="17">
        <f>G4*0.5</f>
        <v>41.2</v>
      </c>
      <c r="J4" s="17">
        <f>H4+I4</f>
        <v>78.7</v>
      </c>
      <c r="K4" s="13">
        <f>RANK(J4,$J$4:$J$7,0)</f>
        <v>1</v>
      </c>
      <c r="L4" s="1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</row>
    <row r="5" s="1" customFormat="1" ht="25" customHeight="1" spans="1:16381">
      <c r="A5" s="13">
        <v>4</v>
      </c>
      <c r="B5" s="14" t="s">
        <v>53</v>
      </c>
      <c r="C5" s="15" t="s">
        <v>50</v>
      </c>
      <c r="D5" s="14" t="s">
        <v>54</v>
      </c>
      <c r="E5" s="14" t="s">
        <v>55</v>
      </c>
      <c r="F5" s="16">
        <f>E5/1.5</f>
        <v>71.2</v>
      </c>
      <c r="G5" s="17">
        <v>85.8</v>
      </c>
      <c r="H5" s="17">
        <f>F5*0.5</f>
        <v>35.6</v>
      </c>
      <c r="I5" s="17">
        <f>G5*0.5</f>
        <v>42.9</v>
      </c>
      <c r="J5" s="17">
        <f>H5+I5</f>
        <v>78.5</v>
      </c>
      <c r="K5" s="13">
        <f>RANK(J5,$J$4:$J$7,0)</f>
        <v>2</v>
      </c>
      <c r="L5" s="13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</row>
    <row r="6" s="1" customFormat="1" ht="25" customHeight="1" spans="1:16381">
      <c r="A6" s="13">
        <v>6</v>
      </c>
      <c r="B6" s="14" t="s">
        <v>56</v>
      </c>
      <c r="C6" s="15" t="s">
        <v>50</v>
      </c>
      <c r="D6" s="14" t="s">
        <v>57</v>
      </c>
      <c r="E6" s="14" t="s">
        <v>58</v>
      </c>
      <c r="F6" s="16">
        <f>E6/1.5</f>
        <v>66.2</v>
      </c>
      <c r="G6" s="17">
        <v>88.6</v>
      </c>
      <c r="H6" s="17">
        <f t="shared" ref="H4:H6" si="0">F6*0.5</f>
        <v>33.1</v>
      </c>
      <c r="I6" s="17">
        <f t="shared" ref="I4:I6" si="1">G6*0.5</f>
        <v>44.3</v>
      </c>
      <c r="J6" s="17">
        <f t="shared" ref="J4:J6" si="2">H6+I6</f>
        <v>77.4</v>
      </c>
      <c r="K6" s="13">
        <f>RANK(J6,$J$4:$J$7,0)</f>
        <v>3</v>
      </c>
      <c r="L6" s="13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</row>
    <row r="7" s="1" customFormat="1" ht="25" customHeight="1" spans="1:1638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</row>
  </sheetData>
  <sheetProtection sheet="1" selectLockedCells="1" selectUnlockedCells="1" objects="1"/>
  <sortState ref="A4:L6">
    <sortCondition ref="K4:K6"/>
    <sortCondition ref="J4:J6"/>
  </sortState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4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"/>
  <sheetViews>
    <sheetView workbookViewId="0">
      <selection activeCell="E19" sqref="E19"/>
    </sheetView>
  </sheetViews>
  <sheetFormatPr defaultColWidth="7.99074074074074" defaultRowHeight="15.6" outlineLevelRow="6"/>
  <cols>
    <col min="1" max="1" width="7.99074074074074" style="3" customWidth="1"/>
    <col min="2" max="2" width="9" style="4" customWidth="1"/>
    <col min="3" max="3" width="18.0833333333333" style="5" customWidth="1"/>
    <col min="4" max="4" width="18.3796296296296" style="4" customWidth="1"/>
    <col min="5" max="5" width="10.3888888888889" style="4" customWidth="1"/>
    <col min="6" max="6" width="15" style="6" customWidth="1"/>
    <col min="7" max="7" width="12.7222222222222" style="6" customWidth="1"/>
    <col min="8" max="8" width="16.6296296296296" style="6" customWidth="1"/>
    <col min="9" max="9" width="12.7222222222222" style="6" customWidth="1"/>
    <col min="10" max="10" width="11.75" style="4" customWidth="1"/>
    <col min="11" max="11" width="12.5" style="4" customWidth="1"/>
    <col min="12" max="12" width="11.5" style="4" customWidth="1"/>
    <col min="13" max="236" width="7.99074074074074" style="4" customWidth="1"/>
    <col min="237" max="16381" width="7.99074074074074" style="3"/>
    <col min="16382" max="16384" width="7.99074074074074" style="1"/>
  </cols>
  <sheetData>
    <row r="1" s="1" customFormat="1" ht="46" customHeight="1" spans="1:16384">
      <c r="A1" s="7" t="s">
        <v>59</v>
      </c>
      <c r="B1" s="4"/>
      <c r="C1" s="7"/>
      <c r="D1" s="7"/>
      <c r="E1" s="7"/>
      <c r="F1" s="8"/>
      <c r="G1" s="7"/>
      <c r="H1" s="7"/>
      <c r="I1" s="7"/>
      <c r="J1" s="7"/>
      <c r="K1" s="7"/>
      <c r="L1" s="7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6" customHeight="1" spans="1:16384">
      <c r="A2" s="7"/>
      <c r="B2" s="4"/>
      <c r="C2" s="7"/>
      <c r="D2" s="7"/>
      <c r="E2" s="7"/>
      <c r="F2" s="8"/>
      <c r="G2" s="7"/>
      <c r="H2" s="7"/>
      <c r="I2" s="7"/>
      <c r="J2" s="7"/>
      <c r="K2" s="7"/>
      <c r="L2" s="5" t="s">
        <v>1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48" customHeight="1" spans="1:236">
      <c r="A3" s="9" t="s">
        <v>2</v>
      </c>
      <c r="B3" s="10" t="s">
        <v>3</v>
      </c>
      <c r="C3" s="11" t="s">
        <v>4</v>
      </c>
      <c r="D3" s="9" t="s">
        <v>5</v>
      </c>
      <c r="E3" s="11" t="s">
        <v>6</v>
      </c>
      <c r="F3" s="12" t="s">
        <v>7</v>
      </c>
      <c r="G3" s="11" t="s">
        <v>8</v>
      </c>
      <c r="H3" s="11" t="s">
        <v>9</v>
      </c>
      <c r="I3" s="11" t="s">
        <v>10</v>
      </c>
      <c r="J3" s="18" t="s">
        <v>11</v>
      </c>
      <c r="K3" s="18" t="s">
        <v>12</v>
      </c>
      <c r="L3" s="10" t="s">
        <v>13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</row>
    <row r="4" s="1" customFormat="1" ht="25" customHeight="1" spans="1:16381">
      <c r="A4" s="13">
        <v>7</v>
      </c>
      <c r="B4" s="14" t="s">
        <v>60</v>
      </c>
      <c r="C4" s="15" t="s">
        <v>61</v>
      </c>
      <c r="D4" s="14" t="s">
        <v>62</v>
      </c>
      <c r="E4" s="14" t="s">
        <v>63</v>
      </c>
      <c r="F4" s="16">
        <f>E4/1.5</f>
        <v>77</v>
      </c>
      <c r="G4" s="17">
        <v>82</v>
      </c>
      <c r="H4" s="17">
        <f>F4*0.5</f>
        <v>38.5</v>
      </c>
      <c r="I4" s="17">
        <f>G4*0.5</f>
        <v>41</v>
      </c>
      <c r="J4" s="17">
        <f>H4+I4</f>
        <v>79.5</v>
      </c>
      <c r="K4" s="13">
        <f>RANK(J4,$J$4:$J$7,0)</f>
        <v>1</v>
      </c>
      <c r="L4" s="1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</row>
    <row r="5" s="1" customFormat="1" ht="25" customHeight="1" spans="1:16381">
      <c r="A5" s="13">
        <v>6</v>
      </c>
      <c r="B5" s="28" t="s">
        <v>64</v>
      </c>
      <c r="C5" s="15" t="s">
        <v>61</v>
      </c>
      <c r="D5" s="14" t="s">
        <v>65</v>
      </c>
      <c r="E5" s="14" t="s">
        <v>66</v>
      </c>
      <c r="F5" s="16">
        <f>E5/1.5</f>
        <v>72.0666666666667</v>
      </c>
      <c r="G5" s="17">
        <v>82</v>
      </c>
      <c r="H5" s="17">
        <f>F5*0.5</f>
        <v>36.0333333333333</v>
      </c>
      <c r="I5" s="17">
        <f>G5*0.5</f>
        <v>41</v>
      </c>
      <c r="J5" s="17">
        <f>H5+I5</f>
        <v>77.0333333333333</v>
      </c>
      <c r="K5" s="13">
        <f>RANK(J5,$J$4:$J$7,0)</f>
        <v>2</v>
      </c>
      <c r="L5" s="13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</row>
    <row r="6" s="1" customFormat="1" ht="25" customHeight="1" spans="1:1638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</row>
    <row r="7" s="1" customFormat="1" ht="25" customHeight="1" spans="1:1638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</row>
  </sheetData>
  <sheetProtection sheet="1" selectLockedCells="1" selectUnlockedCells="1" objects="1"/>
  <sortState ref="A4:L5">
    <sortCondition ref="K4:K5"/>
    <sortCondition ref="J4:J5"/>
  </sortState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4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"/>
  <sheetViews>
    <sheetView workbookViewId="0">
      <selection activeCell="D17" sqref="D17"/>
    </sheetView>
  </sheetViews>
  <sheetFormatPr defaultColWidth="7.99074074074074" defaultRowHeight="15.6" outlineLevelRow="6"/>
  <cols>
    <col min="1" max="1" width="7.99074074074074" style="3" customWidth="1"/>
    <col min="2" max="2" width="9" style="4" customWidth="1"/>
    <col min="3" max="3" width="18.0833333333333" style="5" customWidth="1"/>
    <col min="4" max="4" width="18.3796296296296" style="4" customWidth="1"/>
    <col min="5" max="5" width="10.3888888888889" style="4" customWidth="1"/>
    <col min="6" max="6" width="15" style="6" customWidth="1"/>
    <col min="7" max="7" width="12.7222222222222" style="6" customWidth="1"/>
    <col min="8" max="8" width="16.6296296296296" style="6" customWidth="1"/>
    <col min="9" max="9" width="12.7222222222222" style="6" customWidth="1"/>
    <col min="10" max="10" width="11.75" style="4" customWidth="1"/>
    <col min="11" max="11" width="12.5" style="4" customWidth="1"/>
    <col min="12" max="12" width="11.5" style="4" customWidth="1"/>
    <col min="13" max="236" width="7.99074074074074" style="4" customWidth="1"/>
    <col min="237" max="16381" width="7.99074074074074" style="3"/>
    <col min="16382" max="16384" width="7.99074074074074" style="1"/>
  </cols>
  <sheetData>
    <row r="1" s="1" customFormat="1" ht="46" customHeight="1" spans="1:16384">
      <c r="A1" s="7" t="s">
        <v>67</v>
      </c>
      <c r="B1" s="4"/>
      <c r="C1" s="7"/>
      <c r="D1" s="7"/>
      <c r="E1" s="7"/>
      <c r="F1" s="8"/>
      <c r="G1" s="7"/>
      <c r="H1" s="7"/>
      <c r="I1" s="7"/>
      <c r="J1" s="7"/>
      <c r="K1" s="7"/>
      <c r="L1" s="7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6" customHeight="1" spans="1:16384">
      <c r="A2" s="7"/>
      <c r="B2" s="4"/>
      <c r="C2" s="7"/>
      <c r="D2" s="7"/>
      <c r="E2" s="7"/>
      <c r="F2" s="8"/>
      <c r="G2" s="7"/>
      <c r="H2" s="7"/>
      <c r="I2" s="7"/>
      <c r="J2" s="7"/>
      <c r="K2" s="7"/>
      <c r="L2" s="5" t="s">
        <v>1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48" customHeight="1" spans="1:236">
      <c r="A3" s="9" t="s">
        <v>2</v>
      </c>
      <c r="B3" s="10" t="s">
        <v>3</v>
      </c>
      <c r="C3" s="11" t="s">
        <v>4</v>
      </c>
      <c r="D3" s="9" t="s">
        <v>5</v>
      </c>
      <c r="E3" s="11" t="s">
        <v>6</v>
      </c>
      <c r="F3" s="12" t="s">
        <v>7</v>
      </c>
      <c r="G3" s="11" t="s">
        <v>8</v>
      </c>
      <c r="H3" s="11" t="s">
        <v>9</v>
      </c>
      <c r="I3" s="11" t="s">
        <v>10</v>
      </c>
      <c r="J3" s="18" t="s">
        <v>11</v>
      </c>
      <c r="K3" s="18" t="s">
        <v>12</v>
      </c>
      <c r="L3" s="10" t="s">
        <v>13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</row>
    <row r="4" s="1" customFormat="1" ht="25" customHeight="1" spans="1:16381">
      <c r="A4" s="13">
        <v>3</v>
      </c>
      <c r="B4" s="14" t="s">
        <v>68</v>
      </c>
      <c r="C4" s="15" t="s">
        <v>69</v>
      </c>
      <c r="D4" s="14" t="s">
        <v>70</v>
      </c>
      <c r="E4" s="14" t="s">
        <v>71</v>
      </c>
      <c r="F4" s="16">
        <f t="shared" ref="F4:F6" si="0">E4/1.5</f>
        <v>82.6666666666667</v>
      </c>
      <c r="G4" s="17">
        <v>85.2</v>
      </c>
      <c r="H4" s="17">
        <f t="shared" ref="H4:H6" si="1">F4*0.5</f>
        <v>41.3333333333333</v>
      </c>
      <c r="I4" s="17">
        <f t="shared" ref="I4:I6" si="2">G4*0.5</f>
        <v>42.6</v>
      </c>
      <c r="J4" s="17">
        <f t="shared" ref="J4:J6" si="3">H4+I4</f>
        <v>83.9333333333333</v>
      </c>
      <c r="K4" s="13">
        <f>RANK(J4,$J$4:$J$7,0)</f>
        <v>1</v>
      </c>
      <c r="L4" s="1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</row>
    <row r="5" s="1" customFormat="1" ht="25" customHeight="1" spans="1:16381">
      <c r="A5" s="13">
        <v>5</v>
      </c>
      <c r="B5" s="14" t="s">
        <v>72</v>
      </c>
      <c r="C5" s="15" t="s">
        <v>69</v>
      </c>
      <c r="D5" s="14" t="s">
        <v>73</v>
      </c>
      <c r="E5" s="14" t="s">
        <v>74</v>
      </c>
      <c r="F5" s="16">
        <f t="shared" si="0"/>
        <v>72.6</v>
      </c>
      <c r="G5" s="17">
        <v>86.8</v>
      </c>
      <c r="H5" s="17">
        <f t="shared" si="1"/>
        <v>36.3</v>
      </c>
      <c r="I5" s="17">
        <f t="shared" si="2"/>
        <v>43.4</v>
      </c>
      <c r="J5" s="17">
        <f t="shared" si="3"/>
        <v>79.7</v>
      </c>
      <c r="K5" s="13">
        <f>RANK(J5,$J$4:$J$7,0)</f>
        <v>2</v>
      </c>
      <c r="L5" s="13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</row>
    <row r="6" s="1" customFormat="1" ht="25" customHeight="1" spans="1:16381">
      <c r="A6" s="13">
        <v>4</v>
      </c>
      <c r="B6" s="14" t="s">
        <v>75</v>
      </c>
      <c r="C6" s="15" t="s">
        <v>69</v>
      </c>
      <c r="D6" s="14" t="s">
        <v>76</v>
      </c>
      <c r="E6" s="14" t="s">
        <v>77</v>
      </c>
      <c r="F6" s="16">
        <f t="shared" si="0"/>
        <v>72.9333333333333</v>
      </c>
      <c r="G6" s="17">
        <v>85</v>
      </c>
      <c r="H6" s="17">
        <f t="shared" si="1"/>
        <v>36.4666666666667</v>
      </c>
      <c r="I6" s="17">
        <f t="shared" si="2"/>
        <v>42.5</v>
      </c>
      <c r="J6" s="17">
        <f t="shared" si="3"/>
        <v>78.9666666666667</v>
      </c>
      <c r="K6" s="13">
        <f>RANK(J6,$J$4:$J$7,0)</f>
        <v>3</v>
      </c>
      <c r="L6" s="13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</row>
    <row r="7" s="1" customFormat="1" ht="25" customHeight="1" spans="1:1638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</row>
  </sheetData>
  <sheetProtection sheet="1" selectLockedCells="1" selectUnlockedCells="1" objects="1"/>
  <sortState ref="A4:L6">
    <sortCondition ref="K4:K6"/>
    <sortCondition ref="J4:J6"/>
  </sortState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4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"/>
  <sheetViews>
    <sheetView workbookViewId="0">
      <selection activeCell="G16" sqref="G16"/>
    </sheetView>
  </sheetViews>
  <sheetFormatPr defaultColWidth="7.99074074074074" defaultRowHeight="15.6" outlineLevelRow="6"/>
  <cols>
    <col min="1" max="1" width="7.99074074074074" style="3" customWidth="1"/>
    <col min="2" max="2" width="9" style="4" customWidth="1"/>
    <col min="3" max="3" width="18.0833333333333" style="5" customWidth="1"/>
    <col min="4" max="4" width="18.3796296296296" style="4" customWidth="1"/>
    <col min="5" max="5" width="10.3888888888889" style="4" customWidth="1"/>
    <col min="6" max="6" width="15" style="6" customWidth="1"/>
    <col min="7" max="7" width="12.7222222222222" style="6" customWidth="1"/>
    <col min="8" max="8" width="16.6296296296296" style="6" customWidth="1"/>
    <col min="9" max="9" width="12.7222222222222" style="6" customWidth="1"/>
    <col min="10" max="10" width="11.75" style="4" customWidth="1"/>
    <col min="11" max="11" width="12.5" style="4" customWidth="1"/>
    <col min="12" max="12" width="11.5" style="4" customWidth="1"/>
    <col min="13" max="236" width="7.99074074074074" style="4" customWidth="1"/>
    <col min="237" max="16381" width="7.99074074074074" style="3"/>
    <col min="16382" max="16384" width="7.99074074074074" style="1"/>
  </cols>
  <sheetData>
    <row r="1" s="1" customFormat="1" ht="46" customHeight="1" spans="1:16384">
      <c r="A1" s="7" t="s">
        <v>78</v>
      </c>
      <c r="B1" s="4"/>
      <c r="C1" s="7"/>
      <c r="D1" s="7"/>
      <c r="E1" s="7"/>
      <c r="F1" s="8"/>
      <c r="G1" s="7"/>
      <c r="H1" s="7"/>
      <c r="I1" s="7"/>
      <c r="J1" s="7"/>
      <c r="K1" s="7"/>
      <c r="L1" s="7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6" customHeight="1" spans="1:16384">
      <c r="A2" s="7"/>
      <c r="B2" s="4"/>
      <c r="C2" s="7"/>
      <c r="D2" s="7"/>
      <c r="E2" s="7"/>
      <c r="F2" s="8"/>
      <c r="G2" s="7"/>
      <c r="H2" s="7"/>
      <c r="I2" s="7"/>
      <c r="J2" s="7"/>
      <c r="K2" s="7"/>
      <c r="L2" s="5" t="s">
        <v>1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48" customHeight="1" spans="1:236">
      <c r="A3" s="9" t="s">
        <v>2</v>
      </c>
      <c r="B3" s="10" t="s">
        <v>3</v>
      </c>
      <c r="C3" s="11" t="s">
        <v>4</v>
      </c>
      <c r="D3" s="9" t="s">
        <v>5</v>
      </c>
      <c r="E3" s="11" t="s">
        <v>6</v>
      </c>
      <c r="F3" s="12" t="s">
        <v>7</v>
      </c>
      <c r="G3" s="11" t="s">
        <v>8</v>
      </c>
      <c r="H3" s="11" t="s">
        <v>9</v>
      </c>
      <c r="I3" s="11" t="s">
        <v>10</v>
      </c>
      <c r="J3" s="18" t="s">
        <v>11</v>
      </c>
      <c r="K3" s="18" t="s">
        <v>12</v>
      </c>
      <c r="L3" s="10" t="s">
        <v>13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</row>
    <row r="4" s="1" customFormat="1" ht="25" customHeight="1" spans="1:16381">
      <c r="A4" s="13">
        <v>12</v>
      </c>
      <c r="B4" s="14" t="s">
        <v>79</v>
      </c>
      <c r="C4" s="15" t="s">
        <v>80</v>
      </c>
      <c r="D4" s="14" t="s">
        <v>81</v>
      </c>
      <c r="E4" s="14" t="s">
        <v>82</v>
      </c>
      <c r="F4" s="16">
        <f>E4/1.5</f>
        <v>73.9333333333333</v>
      </c>
      <c r="G4" s="17">
        <v>81.4</v>
      </c>
      <c r="H4" s="17">
        <f>F4*0.5</f>
        <v>36.9666666666667</v>
      </c>
      <c r="I4" s="17">
        <f>G4*0.5</f>
        <v>40.7</v>
      </c>
      <c r="J4" s="17">
        <f>H4+I4</f>
        <v>77.6666666666667</v>
      </c>
      <c r="K4" s="13">
        <f>RANK(J4,$J$4:$J$7,0)</f>
        <v>1</v>
      </c>
      <c r="L4" s="1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</row>
    <row r="5" s="1" customFormat="1" ht="25" customHeight="1" spans="1:16381">
      <c r="A5" s="13">
        <v>13</v>
      </c>
      <c r="B5" s="28" t="s">
        <v>83</v>
      </c>
      <c r="C5" s="15" t="s">
        <v>80</v>
      </c>
      <c r="D5" s="14" t="s">
        <v>84</v>
      </c>
      <c r="E5" s="14" t="s">
        <v>85</v>
      </c>
      <c r="F5" s="16">
        <f>E5/1.5</f>
        <v>60.7333333333333</v>
      </c>
      <c r="G5" s="17">
        <v>87</v>
      </c>
      <c r="H5" s="17">
        <f>F5*0.5</f>
        <v>30.3666666666667</v>
      </c>
      <c r="I5" s="17">
        <f>G5*0.5</f>
        <v>43.5</v>
      </c>
      <c r="J5" s="17">
        <f>H5+I5</f>
        <v>73.8666666666667</v>
      </c>
      <c r="K5" s="13">
        <f>RANK(J5,$J$4:$J$7,0)</f>
        <v>2</v>
      </c>
      <c r="L5" s="13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</row>
    <row r="6" s="1" customFormat="1" ht="25" customHeight="1" spans="1:1638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</row>
    <row r="7" s="1" customFormat="1" ht="25" customHeight="1" spans="1:1638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</row>
  </sheetData>
  <sheetProtection sheet="1" selectLockedCells="1" selectUnlockedCells="1" objects="1"/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4" fitToHeight="0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8"/>
  <sheetViews>
    <sheetView zoomScale="80" zoomScaleNormal="80" workbookViewId="0">
      <selection activeCell="I28" sqref="I28"/>
    </sheetView>
  </sheetViews>
  <sheetFormatPr defaultColWidth="7.99074074074074" defaultRowHeight="15.6" outlineLevelRow="7"/>
  <cols>
    <col min="1" max="1" width="7.99074074074074" style="3" customWidth="1"/>
    <col min="2" max="2" width="9" style="4" customWidth="1"/>
    <col min="3" max="3" width="18.0833333333333" style="5" customWidth="1"/>
    <col min="4" max="4" width="18.3796296296296" style="4" customWidth="1"/>
    <col min="5" max="5" width="10.25" style="4" customWidth="1"/>
    <col min="6" max="6" width="14.3796296296296" style="6" customWidth="1"/>
    <col min="7" max="8" width="12.7222222222222" style="6" customWidth="1"/>
    <col min="9" max="9" width="21.75" style="6" customWidth="1"/>
    <col min="10" max="10" width="16.6296296296296" style="6" customWidth="1"/>
    <col min="11" max="11" width="12.7222222222222" style="6" customWidth="1"/>
    <col min="12" max="12" width="11.75" style="4" customWidth="1"/>
    <col min="13" max="13" width="12.5" style="4" customWidth="1"/>
    <col min="14" max="14" width="11.5" style="4" customWidth="1"/>
    <col min="15" max="238" width="7.99074074074074" style="4" customWidth="1"/>
    <col min="239" max="16383" width="7.99074074074074" style="3"/>
    <col min="16384" max="16384" width="7.99074074074074" style="1"/>
  </cols>
  <sheetData>
    <row r="1" s="1" customFormat="1" ht="46" customHeight="1" spans="1:16384">
      <c r="A1" s="7" t="s">
        <v>86</v>
      </c>
      <c r="B1" s="4"/>
      <c r="C1" s="7"/>
      <c r="D1" s="7"/>
      <c r="E1" s="7"/>
      <c r="F1" s="8"/>
      <c r="G1" s="7"/>
      <c r="H1" s="7"/>
      <c r="I1" s="7"/>
      <c r="J1" s="7"/>
      <c r="K1" s="7"/>
      <c r="L1" s="7"/>
      <c r="M1" s="7"/>
      <c r="N1" s="7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6" customHeight="1" spans="1:16384">
      <c r="A2" s="7"/>
      <c r="B2" s="4"/>
      <c r="C2" s="7"/>
      <c r="D2" s="7"/>
      <c r="E2" s="7"/>
      <c r="F2" s="8"/>
      <c r="G2" s="7"/>
      <c r="H2" s="7"/>
      <c r="I2" s="7"/>
      <c r="J2" s="7"/>
      <c r="K2" s="7"/>
      <c r="L2" s="7"/>
      <c r="M2" s="7"/>
      <c r="N2" s="5" t="s">
        <v>1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24" customHeight="1" spans="1:238">
      <c r="A3" s="22" t="s">
        <v>2</v>
      </c>
      <c r="B3" s="22" t="s">
        <v>3</v>
      </c>
      <c r="C3" s="22" t="s">
        <v>4</v>
      </c>
      <c r="D3" s="22" t="s">
        <v>5</v>
      </c>
      <c r="E3" s="23" t="s">
        <v>6</v>
      </c>
      <c r="F3" s="23" t="s">
        <v>7</v>
      </c>
      <c r="G3" s="24" t="s">
        <v>8</v>
      </c>
      <c r="H3" s="25"/>
      <c r="I3" s="29"/>
      <c r="J3" s="23" t="s">
        <v>9</v>
      </c>
      <c r="K3" s="23" t="s">
        <v>10</v>
      </c>
      <c r="L3" s="22" t="s">
        <v>11</v>
      </c>
      <c r="M3" s="22" t="s">
        <v>12</v>
      </c>
      <c r="N3" s="22" t="s">
        <v>13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</row>
    <row r="4" s="21" customFormat="1" ht="34" customHeight="1" spans="1:16383">
      <c r="A4" s="26"/>
      <c r="B4" s="26"/>
      <c r="C4" s="26"/>
      <c r="D4" s="26"/>
      <c r="E4" s="27"/>
      <c r="F4" s="27"/>
      <c r="G4" s="11" t="s">
        <v>87</v>
      </c>
      <c r="H4" s="11" t="s">
        <v>88</v>
      </c>
      <c r="I4" s="11" t="s">
        <v>89</v>
      </c>
      <c r="J4" s="27"/>
      <c r="K4" s="27"/>
      <c r="L4" s="26"/>
      <c r="M4" s="26"/>
      <c r="N4" s="26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1" customFormat="1" ht="25" customHeight="1" spans="1:16384">
      <c r="A5" s="13">
        <v>2</v>
      </c>
      <c r="B5" s="14" t="s">
        <v>90</v>
      </c>
      <c r="C5" s="15" t="s">
        <v>91</v>
      </c>
      <c r="D5" s="14" t="s">
        <v>92</v>
      </c>
      <c r="E5" s="14" t="s">
        <v>93</v>
      </c>
      <c r="F5" s="16">
        <f>E5/1.5</f>
        <v>68.5333333333333</v>
      </c>
      <c r="G5" s="17">
        <v>83.94</v>
      </c>
      <c r="H5" s="17">
        <v>81.2</v>
      </c>
      <c r="I5" s="17">
        <f>G5*0.5+H5*0.5</f>
        <v>82.57</v>
      </c>
      <c r="J5" s="17">
        <f>F5*0.5</f>
        <v>34.2666666666667</v>
      </c>
      <c r="K5" s="17">
        <f>I5*0.5</f>
        <v>41.285</v>
      </c>
      <c r="L5" s="17">
        <f>J5+K5</f>
        <v>75.5516666666667</v>
      </c>
      <c r="M5" s="13">
        <f>RANK(L5,$L$5:$L$8,0)</f>
        <v>1</v>
      </c>
      <c r="N5" s="1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  <c r="XFD5"/>
    </row>
    <row r="6" s="1" customFormat="1" ht="25" customHeight="1" spans="1:16384">
      <c r="A6" s="13">
        <v>1</v>
      </c>
      <c r="B6" s="28" t="s">
        <v>94</v>
      </c>
      <c r="C6" s="15" t="s">
        <v>91</v>
      </c>
      <c r="D6" s="14" t="s">
        <v>95</v>
      </c>
      <c r="E6" s="14" t="s">
        <v>96</v>
      </c>
      <c r="F6" s="16">
        <f>E6/1.5</f>
        <v>51.7333333333333</v>
      </c>
      <c r="G6" s="17">
        <v>75.3</v>
      </c>
      <c r="H6" s="17">
        <v>87.4</v>
      </c>
      <c r="I6" s="17">
        <f>G6*0.5+H6*0.5</f>
        <v>81.35</v>
      </c>
      <c r="J6" s="17">
        <f>F6*0.5</f>
        <v>25.8666666666667</v>
      </c>
      <c r="K6" s="17">
        <f>I6*0.5</f>
        <v>40.675</v>
      </c>
      <c r="L6" s="17">
        <f>J6+K6</f>
        <v>66.5416666666667</v>
      </c>
      <c r="M6" s="13">
        <f>RANK(L6,$L$5:$L$8,0)</f>
        <v>2</v>
      </c>
      <c r="N6" s="1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  <c r="XFB6" s="20"/>
      <c r="XFC6" s="20"/>
      <c r="XFD6"/>
    </row>
    <row r="7" s="1" customFormat="1" ht="25" customHeight="1" spans="1:16384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  <c r="XFB7" s="20"/>
      <c r="XFC7" s="20"/>
      <c r="XFD7"/>
    </row>
    <row r="8" s="1" customFormat="1" ht="25" customHeight="1" spans="1:16384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  <c r="XDL8" s="20"/>
      <c r="XDM8" s="20"/>
      <c r="XDN8" s="20"/>
      <c r="XDO8" s="20"/>
      <c r="XDP8" s="20"/>
      <c r="XDQ8" s="20"/>
      <c r="XDR8" s="20"/>
      <c r="XDS8" s="20"/>
      <c r="XDT8" s="20"/>
      <c r="XDU8" s="20"/>
      <c r="XDV8" s="20"/>
      <c r="XDW8" s="20"/>
      <c r="XDX8" s="20"/>
      <c r="XDY8" s="20"/>
      <c r="XDZ8" s="20"/>
      <c r="XEA8" s="20"/>
      <c r="XEB8" s="20"/>
      <c r="XEC8" s="20"/>
      <c r="XED8" s="20"/>
      <c r="XEE8" s="20"/>
      <c r="XEF8" s="20"/>
      <c r="XEG8" s="20"/>
      <c r="XEH8" s="20"/>
      <c r="XEI8" s="20"/>
      <c r="XEJ8" s="20"/>
      <c r="XEK8" s="20"/>
      <c r="XEL8" s="20"/>
      <c r="XEM8" s="20"/>
      <c r="XEN8" s="20"/>
      <c r="XEO8" s="20"/>
      <c r="XEP8" s="20"/>
      <c r="XEQ8" s="20"/>
      <c r="XER8" s="20"/>
      <c r="XES8" s="20"/>
      <c r="XET8" s="20"/>
      <c r="XEU8" s="20"/>
      <c r="XEV8" s="20"/>
      <c r="XEW8" s="20"/>
      <c r="XEX8" s="20"/>
      <c r="XEY8" s="20"/>
      <c r="XEZ8" s="20"/>
      <c r="XFA8" s="20"/>
      <c r="XFB8" s="20"/>
      <c r="XFC8" s="20"/>
      <c r="XFD8"/>
    </row>
  </sheetData>
  <sheetProtection sheet="1" selectLockedCells="1" selectUnlockedCells="1" objects="1"/>
  <sortState ref="A5:N6">
    <sortCondition ref="M5:M6"/>
    <sortCondition ref="L5:L6"/>
  </sortState>
  <mergeCells count="13">
    <mergeCell ref="A1:N1"/>
    <mergeCell ref="G3:I3"/>
    <mergeCell ref="A3:A4"/>
    <mergeCell ref="B3:B4"/>
    <mergeCell ref="C3:C4"/>
    <mergeCell ref="D3:D4"/>
    <mergeCell ref="E3:E4"/>
    <mergeCell ref="F3:F4"/>
    <mergeCell ref="J3:J4"/>
    <mergeCell ref="K3:K4"/>
    <mergeCell ref="L3:L4"/>
    <mergeCell ref="M3:M4"/>
    <mergeCell ref="N3:N4"/>
  </mergeCells>
  <printOptions horizontalCentered="1"/>
  <pageMargins left="0.751388888888889" right="0.751388888888889" top="1" bottom="1" header="0.511805555555556" footer="0.511805555555556"/>
  <pageSetup paperSize="9" scale="66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初中语文</vt:lpstr>
      <vt:lpstr>初中数学</vt:lpstr>
      <vt:lpstr>初中英语</vt:lpstr>
      <vt:lpstr>初中政治</vt:lpstr>
      <vt:lpstr>初中历史</vt:lpstr>
      <vt:lpstr>初中地理</vt:lpstr>
      <vt:lpstr>初中生物</vt:lpstr>
      <vt:lpstr>初中信息技术</vt:lpstr>
      <vt:lpstr>初中体育</vt:lpstr>
      <vt:lpstr>中学心理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谷家伦</dc:creator>
  <dcterms:created xsi:type="dcterms:W3CDTF">2019-06-13T08:55:00Z</dcterms:created>
  <dcterms:modified xsi:type="dcterms:W3CDTF">2019-06-19T02:07:45Z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2052-10.8.0.5603</vt:lpwstr>
  </property>
</Properties>
</file>