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215" activeTab="7"/>
  </bookViews>
  <sheets>
    <sheet name="小学语文" sheetId="1" r:id="rId1"/>
    <sheet name="小学数学" sheetId="2" r:id="rId2"/>
    <sheet name="小学英语" sheetId="3" r:id="rId3"/>
    <sheet name="小学科学" sheetId="4" r:id="rId4"/>
    <sheet name="小学体育（男）" sheetId="5" r:id="rId5"/>
    <sheet name="小学体育（女）" sheetId="6" r:id="rId6"/>
    <sheet name="小学音乐" sheetId="7" r:id="rId7"/>
    <sheet name="小学美术（开发区）" sheetId="8" r:id="rId8"/>
  </sheets>
  <calcPr calcId="144525" concurrentCalc="0"/>
</workbook>
</file>

<file path=xl/sharedStrings.xml><?xml version="1.0" encoding="utf-8"?>
<sst xmlns="http://schemas.openxmlformats.org/spreadsheetml/2006/main" count="184">
  <si>
    <t>漳州招商局经济技术开发区2019年教师招聘成绩汇总表（小学语文）</t>
  </si>
  <si>
    <t>2019.6.15</t>
  </si>
  <si>
    <t>抽签号</t>
  </si>
  <si>
    <t>姓名</t>
  </si>
  <si>
    <t>招聘岗位</t>
  </si>
  <si>
    <t>准考证号</t>
  </si>
  <si>
    <t>笔试原始成绩</t>
  </si>
  <si>
    <t>百分制笔试成绩(含加分)</t>
  </si>
  <si>
    <t>面试成绩（百分制）</t>
  </si>
  <si>
    <t>百分制笔试成绩(含加分)*50%</t>
  </si>
  <si>
    <t>面试成绩*50%</t>
  </si>
  <si>
    <t>总成绩</t>
  </si>
  <si>
    <t>排名</t>
  </si>
  <si>
    <t>备注</t>
  </si>
  <si>
    <t>余子君</t>
  </si>
  <si>
    <t>小学语文教师</t>
  </si>
  <si>
    <t>661119102299</t>
  </si>
  <si>
    <t>118.4</t>
  </si>
  <si>
    <t>黄小燕</t>
  </si>
  <si>
    <t>661119102172</t>
  </si>
  <si>
    <t>116.6</t>
  </si>
  <si>
    <t>黄燕玲</t>
  </si>
  <si>
    <t>661119101865</t>
  </si>
  <si>
    <t>113.4</t>
  </si>
  <si>
    <t>邓小威</t>
  </si>
  <si>
    <t>661119102681</t>
  </si>
  <si>
    <t>112.0</t>
  </si>
  <si>
    <t>赖思佳</t>
  </si>
  <si>
    <t>661119102666</t>
  </si>
  <si>
    <t>112.9</t>
  </si>
  <si>
    <t>陈冬燕</t>
  </si>
  <si>
    <t>661119102361</t>
  </si>
  <si>
    <t>108.6</t>
  </si>
  <si>
    <t>蔡汝楠</t>
  </si>
  <si>
    <t>661119102188</t>
  </si>
  <si>
    <t>98.2</t>
  </si>
  <si>
    <t>王艺娇</t>
  </si>
  <si>
    <t>661119102489</t>
  </si>
  <si>
    <t>106.5</t>
  </si>
  <si>
    <t>康莹莹</t>
  </si>
  <si>
    <t>661119102067</t>
  </si>
  <si>
    <t>103.5</t>
  </si>
  <si>
    <t>王雨萌</t>
  </si>
  <si>
    <t>661119102577</t>
  </si>
  <si>
    <t>100.0</t>
  </si>
  <si>
    <t>张晓佳</t>
  </si>
  <si>
    <t>661119101769</t>
  </si>
  <si>
    <t>96.7</t>
  </si>
  <si>
    <t>黄碧莲</t>
  </si>
  <si>
    <t>661119101748</t>
  </si>
  <si>
    <t>99.6</t>
  </si>
  <si>
    <t>林小云</t>
  </si>
  <si>
    <t>661119102349</t>
  </si>
  <si>
    <t>101.6</t>
  </si>
  <si>
    <t>王敏彦</t>
  </si>
  <si>
    <t>661119101891</t>
  </si>
  <si>
    <t>101.9</t>
  </si>
  <si>
    <t>薛宁</t>
  </si>
  <si>
    <t>661119102431</t>
  </si>
  <si>
    <t>90.1</t>
  </si>
  <si>
    <t>曾佳</t>
  </si>
  <si>
    <t>661119102726</t>
  </si>
  <si>
    <t>91.4</t>
  </si>
  <si>
    <t>余玮婷</t>
  </si>
  <si>
    <t>661119102347</t>
  </si>
  <si>
    <t>99.0</t>
  </si>
  <si>
    <t>李珊红</t>
  </si>
  <si>
    <t>661119102216</t>
  </si>
  <si>
    <t>92.4</t>
  </si>
  <si>
    <t>游晓娴</t>
  </si>
  <si>
    <t>661119101684</t>
  </si>
  <si>
    <t>95.1</t>
  </si>
  <si>
    <t>王静雯</t>
  </si>
  <si>
    <t>661119102752</t>
  </si>
  <si>
    <t>88.4</t>
  </si>
  <si>
    <t>江佳珍</t>
  </si>
  <si>
    <t>661119102651</t>
  </si>
  <si>
    <t>87.8</t>
  </si>
  <si>
    <t>张曦</t>
  </si>
  <si>
    <t>661119102487</t>
  </si>
  <si>
    <t>90.4</t>
  </si>
  <si>
    <t>卢雅玲</t>
  </si>
  <si>
    <t>661119102636</t>
  </si>
  <si>
    <t>87.9</t>
  </si>
  <si>
    <t>蓝致坤</t>
  </si>
  <si>
    <t>661119102773</t>
  </si>
  <si>
    <t>漳州招商局经济技术开发区2019年教师招聘成绩汇总表（小学数学）</t>
  </si>
  <si>
    <t>沈楚宁</t>
  </si>
  <si>
    <t>小学数学教师</t>
  </si>
  <si>
    <t>661219103608</t>
  </si>
  <si>
    <t>120.5</t>
  </si>
  <si>
    <t>陈雅婷</t>
  </si>
  <si>
    <t>661219103064</t>
  </si>
  <si>
    <t>116.5</t>
  </si>
  <si>
    <t>吕雨萍</t>
  </si>
  <si>
    <t>661219103206</t>
  </si>
  <si>
    <t>110.1</t>
  </si>
  <si>
    <t>庄茗红</t>
  </si>
  <si>
    <t>661219104218</t>
  </si>
  <si>
    <t>95.8</t>
  </si>
  <si>
    <t>沈俊奎</t>
  </si>
  <si>
    <t>661219102937</t>
  </si>
  <si>
    <t>卢丽芬</t>
  </si>
  <si>
    <t>661219103675</t>
  </si>
  <si>
    <t>88.1</t>
  </si>
  <si>
    <t>漳州招商局经济技术开发区2019年教师招聘成绩汇总表（小学英语）</t>
  </si>
  <si>
    <t>王鹏云</t>
  </si>
  <si>
    <t>小学英语教师</t>
  </si>
  <si>
    <t>661319104760</t>
  </si>
  <si>
    <t>115.8</t>
  </si>
  <si>
    <t>陈星</t>
  </si>
  <si>
    <t>661319104573</t>
  </si>
  <si>
    <t>108.0</t>
  </si>
  <si>
    <t>李永红</t>
  </si>
  <si>
    <t>661319104823</t>
  </si>
  <si>
    <t>103.6</t>
  </si>
  <si>
    <t>漳州招商局经济技术开发区2019年教师招聘成绩汇总表（小学科学）</t>
  </si>
  <si>
    <t>翁松清</t>
  </si>
  <si>
    <t>小学科学教师</t>
  </si>
  <si>
    <t>661419105038</t>
  </si>
  <si>
    <t>115.4</t>
  </si>
  <si>
    <t>苏小珍</t>
  </si>
  <si>
    <t>661419104972</t>
  </si>
  <si>
    <t>方芳</t>
  </si>
  <si>
    <t>661419105030</t>
  </si>
  <si>
    <t>100.4</t>
  </si>
  <si>
    <t>沈贤娟</t>
  </si>
  <si>
    <t>661419105068</t>
  </si>
  <si>
    <t>102.8</t>
  </si>
  <si>
    <t>漳州招商局经济技术开发区2019年教师招聘成绩汇总表（小学体育男）</t>
  </si>
  <si>
    <t>片段教学</t>
  </si>
  <si>
    <t>技能考核</t>
  </si>
  <si>
    <t>面试成绩（片段教学*50%+技能考核*50%）</t>
  </si>
  <si>
    <t>王哲毅</t>
  </si>
  <si>
    <t>小学体育教师（男）</t>
  </si>
  <si>
    <t>661919105741</t>
  </si>
  <si>
    <t>97.9</t>
  </si>
  <si>
    <t>林正烨</t>
  </si>
  <si>
    <t>661919105784</t>
  </si>
  <si>
    <t>91.2</t>
  </si>
  <si>
    <t>王泽华</t>
  </si>
  <si>
    <t>661919105819</t>
  </si>
  <si>
    <t>84.5</t>
  </si>
  <si>
    <t>邱振超</t>
  </si>
  <si>
    <t>661919105854</t>
  </si>
  <si>
    <t>80.1</t>
  </si>
  <si>
    <t>吴斌鑫</t>
  </si>
  <si>
    <t>661919105835</t>
  </si>
  <si>
    <t>75.9</t>
  </si>
  <si>
    <t>漳州招商局经济技术开发区2019年教师招聘成绩汇总表（小学体育女）</t>
  </si>
  <si>
    <t>江煜</t>
  </si>
  <si>
    <t>小学体育教师（女）</t>
  </si>
  <si>
    <t>661919105874</t>
  </si>
  <si>
    <t>85.2</t>
  </si>
  <si>
    <t>钟丽珍</t>
  </si>
  <si>
    <t>661919105742</t>
  </si>
  <si>
    <t>84.8</t>
  </si>
  <si>
    <t>漳州招商局经济技术开发区2019年教师招聘成绩汇总表（小学音乐）</t>
  </si>
  <si>
    <t>夏周慧</t>
  </si>
  <si>
    <t>小学音乐教师</t>
  </si>
  <si>
    <t>661719105290</t>
  </si>
  <si>
    <t>103.9</t>
  </si>
  <si>
    <t>李晶晶</t>
  </si>
  <si>
    <t>661719105315</t>
  </si>
  <si>
    <t>漳州招商局经济技术开发区2019年教师招聘成绩汇总表（小学美术）</t>
  </si>
  <si>
    <t>沈锐</t>
  </si>
  <si>
    <t>小学美术教师</t>
  </si>
  <si>
    <t>661819105400</t>
  </si>
  <si>
    <t>106.0</t>
  </si>
  <si>
    <t>刘畅</t>
  </si>
  <si>
    <t>661819105365</t>
  </si>
  <si>
    <t>104.0</t>
  </si>
  <si>
    <t>陈岩星</t>
  </si>
  <si>
    <t>661819105560</t>
  </si>
  <si>
    <t>103.8</t>
  </si>
  <si>
    <t>曾雪彬</t>
  </si>
  <si>
    <t>661819105510</t>
  </si>
  <si>
    <t>100.3</t>
  </si>
  <si>
    <t>陈舒</t>
  </si>
  <si>
    <t>661819105712</t>
  </si>
  <si>
    <t>95.3</t>
  </si>
  <si>
    <t>冯宏乾</t>
  </si>
  <si>
    <t>661819105348</t>
  </si>
  <si>
    <t>101.1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</si>
</sst>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2"/>
      <name val="宋体"/>
      <charset val="0"/>
    </font>
    <font>
      <b/>
      <sz val="16"/>
      <name val="宋体"/>
      <charset val="0"/>
    </font>
    <font>
      <b/>
      <sz val="12"/>
      <name val="宋体"/>
      <charset val="134"/>
    </font>
    <font>
      <sz val="12"/>
      <name val="宋体"/>
      <charset val="134"/>
    </font>
    <font>
      <b/>
      <sz val="12"/>
      <name val="宋体"/>
      <charset val="0"/>
    </font>
    <font>
      <sz val="10"/>
      <name val="Arial"/>
      <charset val="0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4" fillId="1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4" borderId="11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9" fillId="10" borderId="14" applyNumberFormat="0" applyAlignment="0" applyProtection="0">
      <alignment vertical="center"/>
    </xf>
    <xf numFmtId="0" fontId="21" fillId="10" borderId="10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176" fontId="6" fillId="0" borderId="5" xfId="0" applyNumberFormat="1" applyFont="1" applyFill="1" applyBorder="1" applyAlignment="1">
      <alignment horizontal="center" vertical="center"/>
    </xf>
    <xf numFmtId="176" fontId="3" fillId="0" borderId="5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6" fillId="0" borderId="5" xfId="0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176" fontId="10" fillId="0" borderId="5" xfId="0" applyNumberFormat="1" applyFont="1" applyFill="1" applyBorder="1" applyAlignment="1">
      <alignment horizontal="center" vertical="center"/>
    </xf>
    <xf numFmtId="176" fontId="11" fillId="0" borderId="5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3" fillId="0" borderId="5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27"/>
  <sheetViews>
    <sheetView topLeftCell="A5" workbookViewId="0">
      <selection activeCell="M5" sqref="M5"/>
    </sheetView>
  </sheetViews>
  <sheetFormatPr defaultColWidth="7.99074074074074" defaultRowHeight="15.6"/>
  <cols>
    <col min="1" max="1" width="7.99074074074074" style="4" customWidth="1"/>
    <col min="2" max="2" width="9" style="5" customWidth="1"/>
    <col min="3" max="3" width="18.0833333333333" style="6" customWidth="1"/>
    <col min="4" max="4" width="18.3796296296296" style="5" customWidth="1"/>
    <col min="5" max="5" width="10.3888888888889" style="5" customWidth="1"/>
    <col min="6" max="6" width="15" style="7" customWidth="1"/>
    <col min="7" max="7" width="12.7222222222222" style="7" customWidth="1"/>
    <col min="8" max="8" width="16.6296296296296" style="7" customWidth="1"/>
    <col min="9" max="9" width="12.7222222222222" style="7" customWidth="1"/>
    <col min="10" max="10" width="11.75" style="5" customWidth="1"/>
    <col min="11" max="11" width="12.5" style="5" customWidth="1"/>
    <col min="12" max="12" width="11.5" style="5" customWidth="1"/>
    <col min="13" max="236" width="7.99074074074074" style="5" customWidth="1"/>
    <col min="237" max="16381" width="7.99074074074074" style="4"/>
    <col min="16382" max="16384" width="7.99074074074074" style="1"/>
  </cols>
  <sheetData>
    <row r="1" s="1" customFormat="1" ht="46" customHeight="1" spans="1:16384">
      <c r="A1" s="8" t="s">
        <v>0</v>
      </c>
      <c r="B1" s="5"/>
      <c r="C1" s="8"/>
      <c r="D1" s="8"/>
      <c r="E1" s="8"/>
      <c r="F1" s="9"/>
      <c r="G1" s="8"/>
      <c r="H1" s="8"/>
      <c r="I1" s="8"/>
      <c r="J1" s="8"/>
      <c r="K1" s="8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  <c r="XFD1" s="24"/>
    </row>
    <row r="2" s="1" customFormat="1" ht="26" customHeight="1" spans="1:16384">
      <c r="A2" s="8"/>
      <c r="B2" s="5"/>
      <c r="C2" s="8"/>
      <c r="D2" s="8"/>
      <c r="E2" s="8"/>
      <c r="F2" s="9"/>
      <c r="G2" s="8"/>
      <c r="H2" s="8"/>
      <c r="I2" s="8"/>
      <c r="J2" s="8"/>
      <c r="K2" s="8"/>
      <c r="L2" s="6" t="s">
        <v>1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  <c r="XFC2" s="24"/>
      <c r="XFD2" s="24"/>
    </row>
    <row r="3" s="2" customFormat="1" ht="48" customHeight="1" spans="1:236">
      <c r="A3" s="26" t="s">
        <v>2</v>
      </c>
      <c r="B3" s="27" t="s">
        <v>3</v>
      </c>
      <c r="C3" s="16" t="s">
        <v>4</v>
      </c>
      <c r="D3" s="26" t="s">
        <v>5</v>
      </c>
      <c r="E3" s="16" t="s">
        <v>6</v>
      </c>
      <c r="F3" s="28" t="s">
        <v>7</v>
      </c>
      <c r="G3" s="16" t="s">
        <v>8</v>
      </c>
      <c r="H3" s="16" t="s">
        <v>9</v>
      </c>
      <c r="I3" s="16" t="s">
        <v>10</v>
      </c>
      <c r="J3" s="29" t="s">
        <v>11</v>
      </c>
      <c r="K3" s="29" t="s">
        <v>12</v>
      </c>
      <c r="L3" s="27" t="s">
        <v>13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</row>
    <row r="4" s="1" customFormat="1" ht="25" customHeight="1" spans="1:16381">
      <c r="A4" s="17">
        <v>3</v>
      </c>
      <c r="B4" s="18" t="s">
        <v>14</v>
      </c>
      <c r="C4" s="19" t="s">
        <v>15</v>
      </c>
      <c r="D4" s="18" t="s">
        <v>16</v>
      </c>
      <c r="E4" s="18" t="s">
        <v>17</v>
      </c>
      <c r="F4" s="20">
        <f t="shared" ref="F4:F27" si="0">E4/1.5</f>
        <v>78.9333333333333</v>
      </c>
      <c r="G4" s="31">
        <v>90.2</v>
      </c>
      <c r="H4" s="21">
        <f t="shared" ref="H4:H27" si="1">F4*0.5</f>
        <v>39.4666666666667</v>
      </c>
      <c r="I4" s="21">
        <f t="shared" ref="I4:I27" si="2">G4*0.5</f>
        <v>45.1</v>
      </c>
      <c r="J4" s="21">
        <f t="shared" ref="J4:J27" si="3">H4+I4</f>
        <v>84.5666666666667</v>
      </c>
      <c r="K4" s="17">
        <f>RANK(J4,$J$4:$J$27,0)</f>
        <v>1</v>
      </c>
      <c r="L4" s="17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</row>
    <row r="5" s="1" customFormat="1" ht="25" customHeight="1" spans="1:16381">
      <c r="A5" s="17">
        <v>18</v>
      </c>
      <c r="B5" s="18" t="s">
        <v>18</v>
      </c>
      <c r="C5" s="19" t="s">
        <v>15</v>
      </c>
      <c r="D5" s="18" t="s">
        <v>19</v>
      </c>
      <c r="E5" s="18" t="s">
        <v>20</v>
      </c>
      <c r="F5" s="20">
        <f t="shared" si="0"/>
        <v>77.7333333333333</v>
      </c>
      <c r="G5" s="21">
        <v>88</v>
      </c>
      <c r="H5" s="21">
        <f t="shared" si="1"/>
        <v>38.8666666666667</v>
      </c>
      <c r="I5" s="21">
        <f t="shared" si="2"/>
        <v>44</v>
      </c>
      <c r="J5" s="21">
        <f t="shared" si="3"/>
        <v>82.8666666666667</v>
      </c>
      <c r="K5" s="17">
        <f>RANK(J5,$J$4:$J$27,0)</f>
        <v>2</v>
      </c>
      <c r="L5" s="1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</row>
    <row r="6" s="1" customFormat="1" ht="25" customHeight="1" spans="1:16381">
      <c r="A6" s="17">
        <v>11</v>
      </c>
      <c r="B6" s="18" t="s">
        <v>21</v>
      </c>
      <c r="C6" s="19" t="s">
        <v>15</v>
      </c>
      <c r="D6" s="18" t="s">
        <v>22</v>
      </c>
      <c r="E6" s="18" t="s">
        <v>23</v>
      </c>
      <c r="F6" s="20">
        <f t="shared" si="0"/>
        <v>75.6</v>
      </c>
      <c r="G6" s="21">
        <v>87.8</v>
      </c>
      <c r="H6" s="21">
        <f t="shared" si="1"/>
        <v>37.8</v>
      </c>
      <c r="I6" s="21">
        <f t="shared" si="2"/>
        <v>43.9</v>
      </c>
      <c r="J6" s="21">
        <f t="shared" si="3"/>
        <v>81.7</v>
      </c>
      <c r="K6" s="17">
        <f>RANK(J6,$J$4:$J$27,0)</f>
        <v>3</v>
      </c>
      <c r="L6" s="17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</row>
    <row r="7" s="1" customFormat="1" ht="25" customHeight="1" spans="1:16381">
      <c r="A7" s="17">
        <v>16</v>
      </c>
      <c r="B7" s="18" t="s">
        <v>24</v>
      </c>
      <c r="C7" s="19" t="s">
        <v>15</v>
      </c>
      <c r="D7" s="18" t="s">
        <v>25</v>
      </c>
      <c r="E7" s="18" t="s">
        <v>26</v>
      </c>
      <c r="F7" s="20">
        <f t="shared" si="0"/>
        <v>74.6666666666667</v>
      </c>
      <c r="G7" s="21">
        <v>87.2</v>
      </c>
      <c r="H7" s="21">
        <f t="shared" si="1"/>
        <v>37.3333333333333</v>
      </c>
      <c r="I7" s="21">
        <f t="shared" si="2"/>
        <v>43.6</v>
      </c>
      <c r="J7" s="21">
        <f t="shared" si="3"/>
        <v>80.9333333333333</v>
      </c>
      <c r="K7" s="17">
        <f>RANK(J7,$J$4:$J$27,0)</f>
        <v>4</v>
      </c>
      <c r="L7" s="17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</row>
    <row r="8" ht="27" customHeight="1" spans="1:12">
      <c r="A8" s="17">
        <v>4</v>
      </c>
      <c r="B8" s="18" t="s">
        <v>27</v>
      </c>
      <c r="C8" s="19" t="s">
        <v>15</v>
      </c>
      <c r="D8" s="18" t="s">
        <v>28</v>
      </c>
      <c r="E8" s="18" t="s">
        <v>29</v>
      </c>
      <c r="F8" s="20">
        <f t="shared" si="0"/>
        <v>75.2666666666667</v>
      </c>
      <c r="G8" s="31">
        <v>84.8</v>
      </c>
      <c r="H8" s="21">
        <f t="shared" si="1"/>
        <v>37.6333333333333</v>
      </c>
      <c r="I8" s="21">
        <f t="shared" si="2"/>
        <v>42.4</v>
      </c>
      <c r="J8" s="21">
        <f t="shared" si="3"/>
        <v>80.0333333333333</v>
      </c>
      <c r="K8" s="17">
        <f>RANK(J8,$J$4:$J$27,0)</f>
        <v>5</v>
      </c>
      <c r="L8" s="17"/>
    </row>
    <row r="9" ht="27" customHeight="1" spans="1:12">
      <c r="A9" s="17">
        <v>14</v>
      </c>
      <c r="B9" s="18" t="s">
        <v>30</v>
      </c>
      <c r="C9" s="19" t="s">
        <v>15</v>
      </c>
      <c r="D9" s="18" t="s">
        <v>31</v>
      </c>
      <c r="E9" s="18" t="s">
        <v>32</v>
      </c>
      <c r="F9" s="20">
        <f t="shared" si="0"/>
        <v>72.4</v>
      </c>
      <c r="G9" s="21">
        <v>84.24</v>
      </c>
      <c r="H9" s="21">
        <f t="shared" si="1"/>
        <v>36.2</v>
      </c>
      <c r="I9" s="21">
        <f t="shared" si="2"/>
        <v>42.12</v>
      </c>
      <c r="J9" s="21">
        <f t="shared" si="3"/>
        <v>78.32</v>
      </c>
      <c r="K9" s="17">
        <f>RANK(J9,$J$4:$J$27,0)</f>
        <v>6</v>
      </c>
      <c r="L9" s="17"/>
    </row>
    <row r="10" ht="27" customHeight="1" spans="1:12">
      <c r="A10" s="17">
        <v>21</v>
      </c>
      <c r="B10" s="25" t="s">
        <v>33</v>
      </c>
      <c r="C10" s="19" t="s">
        <v>15</v>
      </c>
      <c r="D10" s="18" t="s">
        <v>34</v>
      </c>
      <c r="E10" s="18" t="s">
        <v>35</v>
      </c>
      <c r="F10" s="20">
        <f t="shared" si="0"/>
        <v>65.4666666666667</v>
      </c>
      <c r="G10" s="21">
        <v>90</v>
      </c>
      <c r="H10" s="21">
        <f t="shared" si="1"/>
        <v>32.7333333333333</v>
      </c>
      <c r="I10" s="21">
        <f t="shared" si="2"/>
        <v>45</v>
      </c>
      <c r="J10" s="21">
        <f t="shared" si="3"/>
        <v>77.7333333333333</v>
      </c>
      <c r="K10" s="17">
        <f>RANK(J10,$J$4:$J$27,0)</f>
        <v>7</v>
      </c>
      <c r="L10" s="17"/>
    </row>
    <row r="11" ht="27" customHeight="1" spans="1:12">
      <c r="A11" s="17">
        <v>13</v>
      </c>
      <c r="B11" s="18" t="s">
        <v>36</v>
      </c>
      <c r="C11" s="19" t="s">
        <v>15</v>
      </c>
      <c r="D11" s="18" t="s">
        <v>37</v>
      </c>
      <c r="E11" s="18" t="s">
        <v>38</v>
      </c>
      <c r="F11" s="20">
        <f t="shared" si="0"/>
        <v>71</v>
      </c>
      <c r="G11" s="21">
        <v>83.5</v>
      </c>
      <c r="H11" s="21">
        <f t="shared" si="1"/>
        <v>35.5</v>
      </c>
      <c r="I11" s="21">
        <f t="shared" si="2"/>
        <v>41.75</v>
      </c>
      <c r="J11" s="21">
        <f t="shared" si="3"/>
        <v>77.25</v>
      </c>
      <c r="K11" s="17">
        <f>RANK(J11,$J$4:$J$27,0)</f>
        <v>8</v>
      </c>
      <c r="L11" s="17"/>
    </row>
    <row r="12" ht="27" customHeight="1" spans="1:12">
      <c r="A12" s="17">
        <v>6</v>
      </c>
      <c r="B12" s="18" t="s">
        <v>39</v>
      </c>
      <c r="C12" s="19" t="s">
        <v>15</v>
      </c>
      <c r="D12" s="18" t="s">
        <v>40</v>
      </c>
      <c r="E12" s="18" t="s">
        <v>41</v>
      </c>
      <c r="F12" s="20">
        <f t="shared" si="0"/>
        <v>69</v>
      </c>
      <c r="G12" s="21">
        <v>85</v>
      </c>
      <c r="H12" s="21">
        <f t="shared" si="1"/>
        <v>34.5</v>
      </c>
      <c r="I12" s="21">
        <f t="shared" si="2"/>
        <v>42.5</v>
      </c>
      <c r="J12" s="21">
        <f t="shared" si="3"/>
        <v>77</v>
      </c>
      <c r="K12" s="17">
        <f>RANK(J12,$J$4:$J$27,0)</f>
        <v>9</v>
      </c>
      <c r="L12" s="17"/>
    </row>
    <row r="13" ht="27" customHeight="1" spans="1:12">
      <c r="A13" s="17">
        <v>20</v>
      </c>
      <c r="B13" s="18" t="s">
        <v>42</v>
      </c>
      <c r="C13" s="19" t="s">
        <v>15</v>
      </c>
      <c r="D13" s="18" t="s">
        <v>43</v>
      </c>
      <c r="E13" s="18" t="s">
        <v>44</v>
      </c>
      <c r="F13" s="20">
        <f t="shared" si="0"/>
        <v>66.6666666666667</v>
      </c>
      <c r="G13" s="21">
        <v>86</v>
      </c>
      <c r="H13" s="21">
        <f t="shared" si="1"/>
        <v>33.3333333333333</v>
      </c>
      <c r="I13" s="21">
        <f t="shared" si="2"/>
        <v>43</v>
      </c>
      <c r="J13" s="21">
        <f t="shared" si="3"/>
        <v>76.3333333333333</v>
      </c>
      <c r="K13" s="17">
        <f>RANK(J13,$J$4:$J$27,0)</f>
        <v>10</v>
      </c>
      <c r="L13" s="17"/>
    </row>
    <row r="14" ht="27" customHeight="1" spans="1:12">
      <c r="A14" s="17">
        <v>12</v>
      </c>
      <c r="B14" s="18" t="s">
        <v>45</v>
      </c>
      <c r="C14" s="19" t="s">
        <v>15</v>
      </c>
      <c r="D14" s="18" t="s">
        <v>46</v>
      </c>
      <c r="E14" s="18" t="s">
        <v>47</v>
      </c>
      <c r="F14" s="20">
        <f t="shared" si="0"/>
        <v>64.4666666666667</v>
      </c>
      <c r="G14" s="21">
        <v>86.9</v>
      </c>
      <c r="H14" s="21">
        <f t="shared" si="1"/>
        <v>32.2333333333333</v>
      </c>
      <c r="I14" s="21">
        <f t="shared" si="2"/>
        <v>43.45</v>
      </c>
      <c r="J14" s="21">
        <f t="shared" si="3"/>
        <v>75.6833333333333</v>
      </c>
      <c r="K14" s="17">
        <f>RANK(J14,$J$4:$J$27,0)</f>
        <v>11</v>
      </c>
      <c r="L14" s="17"/>
    </row>
    <row r="15" ht="27" customHeight="1" spans="1:12">
      <c r="A15" s="17">
        <v>5</v>
      </c>
      <c r="B15" s="18" t="s">
        <v>48</v>
      </c>
      <c r="C15" s="19" t="s">
        <v>15</v>
      </c>
      <c r="D15" s="18" t="s">
        <v>49</v>
      </c>
      <c r="E15" s="18" t="s">
        <v>50</v>
      </c>
      <c r="F15" s="20">
        <f t="shared" si="0"/>
        <v>66.4</v>
      </c>
      <c r="G15" s="21">
        <v>84.4</v>
      </c>
      <c r="H15" s="21">
        <f t="shared" si="1"/>
        <v>33.2</v>
      </c>
      <c r="I15" s="21">
        <f t="shared" si="2"/>
        <v>42.2</v>
      </c>
      <c r="J15" s="21">
        <f t="shared" si="3"/>
        <v>75.4</v>
      </c>
      <c r="K15" s="17">
        <f>RANK(J15,$J$4:$J$27,0)</f>
        <v>12</v>
      </c>
      <c r="L15" s="17"/>
    </row>
    <row r="16" s="30" customFormat="1" ht="27" customHeight="1" spans="1:16384">
      <c r="A16" s="17">
        <v>2</v>
      </c>
      <c r="B16" s="18" t="s">
        <v>51</v>
      </c>
      <c r="C16" s="19" t="s">
        <v>15</v>
      </c>
      <c r="D16" s="18" t="s">
        <v>52</v>
      </c>
      <c r="E16" s="18" t="s">
        <v>53</v>
      </c>
      <c r="F16" s="20">
        <f t="shared" si="0"/>
        <v>67.7333333333333</v>
      </c>
      <c r="G16" s="32">
        <v>82.6</v>
      </c>
      <c r="H16" s="21">
        <f t="shared" si="1"/>
        <v>33.8666666666667</v>
      </c>
      <c r="I16" s="21">
        <f t="shared" si="2"/>
        <v>41.3</v>
      </c>
      <c r="J16" s="21">
        <f t="shared" si="3"/>
        <v>75.1666666666667</v>
      </c>
      <c r="K16" s="17">
        <f>RANK(J16,$J$4:$J$27,0)</f>
        <v>13</v>
      </c>
      <c r="L16" s="17"/>
      <c r="XFB16" s="33"/>
      <c r="XFC16" s="33"/>
      <c r="XFD16" s="33"/>
    </row>
    <row r="17" s="30" customFormat="1" ht="27" customHeight="1" spans="1:16384">
      <c r="A17" s="17">
        <v>8</v>
      </c>
      <c r="B17" s="18" t="s">
        <v>54</v>
      </c>
      <c r="C17" s="19" t="s">
        <v>15</v>
      </c>
      <c r="D17" s="18" t="s">
        <v>55</v>
      </c>
      <c r="E17" s="18" t="s">
        <v>56</v>
      </c>
      <c r="F17" s="20">
        <f t="shared" si="0"/>
        <v>67.9333333333333</v>
      </c>
      <c r="G17" s="21">
        <v>82</v>
      </c>
      <c r="H17" s="21">
        <f t="shared" si="1"/>
        <v>33.9666666666667</v>
      </c>
      <c r="I17" s="21">
        <f t="shared" si="2"/>
        <v>41</v>
      </c>
      <c r="J17" s="21">
        <f t="shared" si="3"/>
        <v>74.9666666666667</v>
      </c>
      <c r="K17" s="17">
        <f>RANK(J17,$J$4:$J$27,0)</f>
        <v>14</v>
      </c>
      <c r="L17" s="17"/>
      <c r="XFB17" s="33"/>
      <c r="XFC17" s="33"/>
      <c r="XFD17" s="33"/>
    </row>
    <row r="18" ht="27" customHeight="1" spans="1:12">
      <c r="A18" s="17">
        <v>24</v>
      </c>
      <c r="B18" s="25" t="s">
        <v>57</v>
      </c>
      <c r="C18" s="19" t="s">
        <v>15</v>
      </c>
      <c r="D18" s="18" t="s">
        <v>58</v>
      </c>
      <c r="E18" s="18" t="s">
        <v>59</v>
      </c>
      <c r="F18" s="20">
        <f t="shared" si="0"/>
        <v>60.0666666666667</v>
      </c>
      <c r="G18" s="21">
        <v>89.7</v>
      </c>
      <c r="H18" s="21">
        <f t="shared" si="1"/>
        <v>30.0333333333333</v>
      </c>
      <c r="I18" s="21">
        <f t="shared" si="2"/>
        <v>44.85</v>
      </c>
      <c r="J18" s="21">
        <f t="shared" si="3"/>
        <v>74.8833333333333</v>
      </c>
      <c r="K18" s="17">
        <f>RANK(J18,$J$4:$J$27,0)</f>
        <v>15</v>
      </c>
      <c r="L18" s="17"/>
    </row>
    <row r="19" ht="27" customHeight="1" spans="1:12">
      <c r="A19" s="17">
        <v>22</v>
      </c>
      <c r="B19" s="18" t="s">
        <v>60</v>
      </c>
      <c r="C19" s="19" t="s">
        <v>15</v>
      </c>
      <c r="D19" s="18" t="s">
        <v>61</v>
      </c>
      <c r="E19" s="18" t="s">
        <v>62</v>
      </c>
      <c r="F19" s="20">
        <f t="shared" si="0"/>
        <v>60.9333333333333</v>
      </c>
      <c r="G19" s="21">
        <v>86.8</v>
      </c>
      <c r="H19" s="21">
        <f t="shared" si="1"/>
        <v>30.4666666666667</v>
      </c>
      <c r="I19" s="21">
        <f t="shared" si="2"/>
        <v>43.4</v>
      </c>
      <c r="J19" s="21">
        <f t="shared" si="3"/>
        <v>73.8666666666667</v>
      </c>
      <c r="K19" s="17">
        <f>RANK(J19,$J$4:$J$27,0)</f>
        <v>16</v>
      </c>
      <c r="L19" s="17"/>
    </row>
    <row r="20" ht="27" customHeight="1" spans="1:12">
      <c r="A20" s="17">
        <v>9</v>
      </c>
      <c r="B20" s="18" t="s">
        <v>63</v>
      </c>
      <c r="C20" s="19" t="s">
        <v>15</v>
      </c>
      <c r="D20" s="18" t="s">
        <v>64</v>
      </c>
      <c r="E20" s="18" t="s">
        <v>65</v>
      </c>
      <c r="F20" s="20">
        <f t="shared" si="0"/>
        <v>66</v>
      </c>
      <c r="G20" s="21">
        <v>81.4</v>
      </c>
      <c r="H20" s="21">
        <f t="shared" si="1"/>
        <v>33</v>
      </c>
      <c r="I20" s="21">
        <f t="shared" si="2"/>
        <v>40.7</v>
      </c>
      <c r="J20" s="21">
        <f t="shared" si="3"/>
        <v>73.7</v>
      </c>
      <c r="K20" s="17">
        <f>RANK(J20,$J$4:$J$27,0)</f>
        <v>17</v>
      </c>
      <c r="L20" s="17"/>
    </row>
    <row r="21" ht="27" customHeight="1" spans="1:12">
      <c r="A21" s="17">
        <v>10</v>
      </c>
      <c r="B21" s="25" t="s">
        <v>66</v>
      </c>
      <c r="C21" s="19" t="s">
        <v>15</v>
      </c>
      <c r="D21" s="18" t="s">
        <v>67</v>
      </c>
      <c r="E21" s="18" t="s">
        <v>68</v>
      </c>
      <c r="F21" s="20">
        <f t="shared" si="0"/>
        <v>61.6</v>
      </c>
      <c r="G21" s="21">
        <v>83.6</v>
      </c>
      <c r="H21" s="21">
        <f t="shared" si="1"/>
        <v>30.8</v>
      </c>
      <c r="I21" s="21">
        <f t="shared" si="2"/>
        <v>41.8</v>
      </c>
      <c r="J21" s="21">
        <f t="shared" si="3"/>
        <v>72.6</v>
      </c>
      <c r="K21" s="17">
        <f>RANK(J21,$J$4:$J$27,0)</f>
        <v>18</v>
      </c>
      <c r="L21" s="17"/>
    </row>
    <row r="22" s="30" customFormat="1" ht="27" customHeight="1" spans="1:16384">
      <c r="A22" s="17">
        <v>1</v>
      </c>
      <c r="B22" s="18" t="s">
        <v>69</v>
      </c>
      <c r="C22" s="19" t="s">
        <v>15</v>
      </c>
      <c r="D22" s="18" t="s">
        <v>70</v>
      </c>
      <c r="E22" s="18" t="s">
        <v>71</v>
      </c>
      <c r="F22" s="20">
        <f t="shared" si="0"/>
        <v>63.4</v>
      </c>
      <c r="G22" s="32">
        <v>79.8</v>
      </c>
      <c r="H22" s="21">
        <f t="shared" si="1"/>
        <v>31.7</v>
      </c>
      <c r="I22" s="21">
        <f t="shared" si="2"/>
        <v>39.9</v>
      </c>
      <c r="J22" s="21">
        <f t="shared" si="3"/>
        <v>71.6</v>
      </c>
      <c r="K22" s="17">
        <f>RANK(J22,$J$4:$J$27,0)</f>
        <v>19</v>
      </c>
      <c r="L22" s="17"/>
      <c r="XFB22" s="33"/>
      <c r="XFC22" s="33"/>
      <c r="XFD22" s="33"/>
    </row>
    <row r="23" ht="27" customHeight="1" spans="1:12">
      <c r="A23" s="17">
        <v>23</v>
      </c>
      <c r="B23" s="18" t="s">
        <v>72</v>
      </c>
      <c r="C23" s="19" t="s">
        <v>15</v>
      </c>
      <c r="D23" s="18" t="s">
        <v>73</v>
      </c>
      <c r="E23" s="18" t="s">
        <v>74</v>
      </c>
      <c r="F23" s="20">
        <f t="shared" si="0"/>
        <v>58.9333333333333</v>
      </c>
      <c r="G23" s="21">
        <v>82</v>
      </c>
      <c r="H23" s="21">
        <f t="shared" si="1"/>
        <v>29.4666666666667</v>
      </c>
      <c r="I23" s="21">
        <f t="shared" si="2"/>
        <v>41</v>
      </c>
      <c r="J23" s="21">
        <f t="shared" si="3"/>
        <v>70.4666666666667</v>
      </c>
      <c r="K23" s="17">
        <f>RANK(J23,$J$4:$J$27,0)</f>
        <v>20</v>
      </c>
      <c r="L23" s="17"/>
    </row>
    <row r="24" ht="27" customHeight="1" spans="1:12">
      <c r="A24" s="17">
        <v>19</v>
      </c>
      <c r="B24" s="18" t="s">
        <v>75</v>
      </c>
      <c r="C24" s="19" t="s">
        <v>15</v>
      </c>
      <c r="D24" s="18" t="s">
        <v>76</v>
      </c>
      <c r="E24" s="18" t="s">
        <v>77</v>
      </c>
      <c r="F24" s="20">
        <f t="shared" si="0"/>
        <v>58.5333333333333</v>
      </c>
      <c r="G24" s="21">
        <v>81.6</v>
      </c>
      <c r="H24" s="21">
        <f t="shared" si="1"/>
        <v>29.2666666666667</v>
      </c>
      <c r="I24" s="21">
        <f t="shared" si="2"/>
        <v>40.8</v>
      </c>
      <c r="J24" s="21">
        <f t="shared" si="3"/>
        <v>70.0666666666667</v>
      </c>
      <c r="K24" s="17">
        <f>RANK(J24,$J$4:$J$27,0)</f>
        <v>21</v>
      </c>
      <c r="L24" s="17"/>
    </row>
    <row r="25" ht="27" customHeight="1" spans="1:12">
      <c r="A25" s="17">
        <v>17</v>
      </c>
      <c r="B25" s="18" t="s">
        <v>78</v>
      </c>
      <c r="C25" s="19" t="s">
        <v>15</v>
      </c>
      <c r="D25" s="18" t="s">
        <v>79</v>
      </c>
      <c r="E25" s="18" t="s">
        <v>80</v>
      </c>
      <c r="F25" s="20">
        <f t="shared" si="0"/>
        <v>60.2666666666667</v>
      </c>
      <c r="G25" s="21">
        <v>79.2</v>
      </c>
      <c r="H25" s="21">
        <f t="shared" si="1"/>
        <v>30.1333333333333</v>
      </c>
      <c r="I25" s="21">
        <f t="shared" si="2"/>
        <v>39.6</v>
      </c>
      <c r="J25" s="21">
        <f t="shared" si="3"/>
        <v>69.7333333333333</v>
      </c>
      <c r="K25" s="17">
        <f>RANK(J25,$J$4:$J$27,0)</f>
        <v>22</v>
      </c>
      <c r="L25" s="17"/>
    </row>
    <row r="26" ht="27" customHeight="1" spans="1:12">
      <c r="A26" s="17">
        <v>7</v>
      </c>
      <c r="B26" s="18" t="s">
        <v>81</v>
      </c>
      <c r="C26" s="19" t="s">
        <v>15</v>
      </c>
      <c r="D26" s="18" t="s">
        <v>82</v>
      </c>
      <c r="E26" s="18" t="s">
        <v>83</v>
      </c>
      <c r="F26" s="20">
        <f t="shared" si="0"/>
        <v>58.6</v>
      </c>
      <c r="G26" s="21">
        <v>76.8</v>
      </c>
      <c r="H26" s="21">
        <f t="shared" si="1"/>
        <v>29.3</v>
      </c>
      <c r="I26" s="21">
        <f t="shared" si="2"/>
        <v>38.4</v>
      </c>
      <c r="J26" s="21">
        <f t="shared" si="3"/>
        <v>67.7</v>
      </c>
      <c r="K26" s="17">
        <f>RANK(J26,$J$4:$J$27,0)</f>
        <v>23</v>
      </c>
      <c r="L26" s="17"/>
    </row>
    <row r="27" ht="27" customHeight="1" spans="1:12">
      <c r="A27" s="17">
        <v>15</v>
      </c>
      <c r="B27" s="18" t="s">
        <v>84</v>
      </c>
      <c r="C27" s="19" t="s">
        <v>15</v>
      </c>
      <c r="D27" s="18" t="s">
        <v>85</v>
      </c>
      <c r="E27" s="18" t="s">
        <v>77</v>
      </c>
      <c r="F27" s="20">
        <f t="shared" si="0"/>
        <v>58.5333333333333</v>
      </c>
      <c r="G27" s="21">
        <v>73.8</v>
      </c>
      <c r="H27" s="21">
        <f t="shared" si="1"/>
        <v>29.2666666666667</v>
      </c>
      <c r="I27" s="21">
        <f t="shared" si="2"/>
        <v>36.9</v>
      </c>
      <c r="J27" s="21">
        <f t="shared" si="3"/>
        <v>66.1666666666667</v>
      </c>
      <c r="K27" s="17">
        <f>RANK(J27,$J$4:$J$27,0)</f>
        <v>24</v>
      </c>
      <c r="L27" s="17"/>
    </row>
  </sheetData>
  <sheetProtection sheet="1" selectLockedCells="1" selectUnlockedCells="1" objects="1"/>
  <sortState ref="A4:L27">
    <sortCondition ref="K4:K27"/>
    <sortCondition ref="J4:J27"/>
  </sortState>
  <mergeCells count="1">
    <mergeCell ref="A1:L1"/>
  </mergeCells>
  <pageMargins left="0.75" right="0.75" top="1" bottom="1" header="0.511805555555556" footer="0.511805555555556"/>
  <pageSetup paperSize="9" scale="84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0"/>
  <sheetViews>
    <sheetView topLeftCell="A7" workbookViewId="0">
      <selection activeCell="H12" sqref="H12"/>
    </sheetView>
  </sheetViews>
  <sheetFormatPr defaultColWidth="7.99074074074074" defaultRowHeight="15.6"/>
  <cols>
    <col min="1" max="1" width="7.99074074074074" style="4" customWidth="1"/>
    <col min="2" max="2" width="9" style="5" customWidth="1"/>
    <col min="3" max="3" width="18.0833333333333" style="6" customWidth="1"/>
    <col min="4" max="4" width="18.3796296296296" style="5" customWidth="1"/>
    <col min="5" max="5" width="10.3888888888889" style="5" customWidth="1"/>
    <col min="6" max="6" width="15" style="7" customWidth="1"/>
    <col min="7" max="7" width="12.7222222222222" style="7" customWidth="1"/>
    <col min="8" max="8" width="16.6296296296296" style="7" customWidth="1"/>
    <col min="9" max="9" width="12.7222222222222" style="7" customWidth="1"/>
    <col min="10" max="10" width="11.75" style="5" customWidth="1"/>
    <col min="11" max="11" width="12.5" style="5" customWidth="1"/>
    <col min="12" max="12" width="11.5" style="5" customWidth="1"/>
    <col min="13" max="236" width="7.99074074074074" style="5" customWidth="1"/>
    <col min="237" max="16381" width="7.99074074074074" style="4"/>
    <col min="16382" max="16384" width="7.99074074074074" style="1"/>
  </cols>
  <sheetData>
    <row r="1" s="1" customFormat="1" ht="46" customHeight="1" spans="1:16384">
      <c r="A1" s="8" t="s">
        <v>86</v>
      </c>
      <c r="B1" s="5"/>
      <c r="C1" s="8"/>
      <c r="D1" s="8"/>
      <c r="E1" s="8"/>
      <c r="F1" s="9"/>
      <c r="G1" s="8"/>
      <c r="H1" s="8"/>
      <c r="I1" s="8"/>
      <c r="J1" s="8"/>
      <c r="K1" s="8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  <c r="XFD1" s="24"/>
    </row>
    <row r="2" s="1" customFormat="1" ht="26" customHeight="1" spans="1:16384">
      <c r="A2" s="8"/>
      <c r="B2" s="5"/>
      <c r="C2" s="8"/>
      <c r="D2" s="8"/>
      <c r="E2" s="8"/>
      <c r="F2" s="9"/>
      <c r="G2" s="8"/>
      <c r="H2" s="8"/>
      <c r="I2" s="8"/>
      <c r="J2" s="8"/>
      <c r="K2" s="8"/>
      <c r="L2" s="6" t="s">
        <v>1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  <c r="XFC2" s="24"/>
      <c r="XFD2" s="24"/>
    </row>
    <row r="3" s="2" customFormat="1" ht="48" customHeight="1" spans="1:236">
      <c r="A3" s="26" t="s">
        <v>2</v>
      </c>
      <c r="B3" s="27" t="s">
        <v>3</v>
      </c>
      <c r="C3" s="16" t="s">
        <v>4</v>
      </c>
      <c r="D3" s="26" t="s">
        <v>5</v>
      </c>
      <c r="E3" s="16" t="s">
        <v>6</v>
      </c>
      <c r="F3" s="28" t="s">
        <v>7</v>
      </c>
      <c r="G3" s="16" t="s">
        <v>8</v>
      </c>
      <c r="H3" s="16" t="s">
        <v>9</v>
      </c>
      <c r="I3" s="16" t="s">
        <v>10</v>
      </c>
      <c r="J3" s="29" t="s">
        <v>11</v>
      </c>
      <c r="K3" s="29" t="s">
        <v>12</v>
      </c>
      <c r="L3" s="27" t="s">
        <v>13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</row>
    <row r="4" s="1" customFormat="1" ht="25" customHeight="1" spans="1:16381">
      <c r="A4" s="17">
        <v>6</v>
      </c>
      <c r="B4" s="18" t="s">
        <v>87</v>
      </c>
      <c r="C4" s="19" t="s">
        <v>88</v>
      </c>
      <c r="D4" s="18" t="s">
        <v>89</v>
      </c>
      <c r="E4" s="18" t="s">
        <v>90</v>
      </c>
      <c r="F4" s="20">
        <f t="shared" ref="F4:F9" si="0">E4/1.5</f>
        <v>80.3333333333333</v>
      </c>
      <c r="G4" s="21">
        <v>86.4</v>
      </c>
      <c r="H4" s="21">
        <f t="shared" ref="H4:H9" si="1">F4*0.5</f>
        <v>40.1666666666667</v>
      </c>
      <c r="I4" s="21">
        <f t="shared" ref="I4:I9" si="2">G4*0.5</f>
        <v>43.2</v>
      </c>
      <c r="J4" s="21">
        <f t="shared" ref="J4:J9" si="3">H4+I4</f>
        <v>83.3666666666667</v>
      </c>
      <c r="K4" s="17">
        <f>RANK(J4,$J$4:$J$9,0)</f>
        <v>1</v>
      </c>
      <c r="L4" s="17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</row>
    <row r="5" s="1" customFormat="1" ht="25" customHeight="1" spans="1:16381">
      <c r="A5" s="17">
        <v>7</v>
      </c>
      <c r="B5" s="18" t="s">
        <v>91</v>
      </c>
      <c r="C5" s="19" t="s">
        <v>88</v>
      </c>
      <c r="D5" s="18" t="s">
        <v>92</v>
      </c>
      <c r="E5" s="18" t="s">
        <v>93</v>
      </c>
      <c r="F5" s="20">
        <f t="shared" si="0"/>
        <v>77.6666666666667</v>
      </c>
      <c r="G5" s="7">
        <v>76.8</v>
      </c>
      <c r="H5" s="21">
        <f t="shared" si="1"/>
        <v>38.8333333333333</v>
      </c>
      <c r="I5" s="21">
        <f t="shared" si="2"/>
        <v>38.4</v>
      </c>
      <c r="J5" s="21">
        <f t="shared" si="3"/>
        <v>77.2333333333333</v>
      </c>
      <c r="K5" s="17">
        <f>RANK(J5,$J$4:$J$9,0)</f>
        <v>2</v>
      </c>
      <c r="L5" s="1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</row>
    <row r="6" s="1" customFormat="1" ht="25" customHeight="1" spans="1:16381">
      <c r="A6" s="17">
        <v>4</v>
      </c>
      <c r="B6" s="18" t="s">
        <v>94</v>
      </c>
      <c r="C6" s="19" t="s">
        <v>88</v>
      </c>
      <c r="D6" s="18" t="s">
        <v>95</v>
      </c>
      <c r="E6" s="18" t="s">
        <v>96</v>
      </c>
      <c r="F6" s="20">
        <f t="shared" si="0"/>
        <v>73.4</v>
      </c>
      <c r="G6" s="21">
        <v>78.2</v>
      </c>
      <c r="H6" s="21">
        <f t="shared" si="1"/>
        <v>36.7</v>
      </c>
      <c r="I6" s="21">
        <f t="shared" si="2"/>
        <v>39.1</v>
      </c>
      <c r="J6" s="21">
        <f t="shared" si="3"/>
        <v>75.8</v>
      </c>
      <c r="K6" s="17">
        <f>RANK(J6,$J$4:$J$9,0)</f>
        <v>3</v>
      </c>
      <c r="L6" s="17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</row>
    <row r="7" s="1" customFormat="1" ht="25" customHeight="1" spans="1:16381">
      <c r="A7" s="17">
        <v>3</v>
      </c>
      <c r="B7" s="18" t="s">
        <v>97</v>
      </c>
      <c r="C7" s="19" t="s">
        <v>88</v>
      </c>
      <c r="D7" s="18" t="s">
        <v>98</v>
      </c>
      <c r="E7" s="18" t="s">
        <v>99</v>
      </c>
      <c r="F7" s="20">
        <f t="shared" si="0"/>
        <v>63.8666666666667</v>
      </c>
      <c r="G7" s="21">
        <v>83.4</v>
      </c>
      <c r="H7" s="21">
        <f t="shared" si="1"/>
        <v>31.9333333333333</v>
      </c>
      <c r="I7" s="21">
        <f t="shared" si="2"/>
        <v>41.7</v>
      </c>
      <c r="J7" s="21">
        <f t="shared" si="3"/>
        <v>73.6333333333333</v>
      </c>
      <c r="K7" s="17">
        <f>RANK(J7,$J$4:$J$9,0)</f>
        <v>4</v>
      </c>
      <c r="L7" s="17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</row>
    <row r="8" ht="28" customHeight="1" spans="1:12">
      <c r="A8" s="17">
        <v>5</v>
      </c>
      <c r="B8" s="18" t="s">
        <v>100</v>
      </c>
      <c r="C8" s="19" t="s">
        <v>88</v>
      </c>
      <c r="D8" s="18" t="s">
        <v>101</v>
      </c>
      <c r="E8" s="18" t="s">
        <v>80</v>
      </c>
      <c r="F8" s="20">
        <f t="shared" si="0"/>
        <v>60.2666666666667</v>
      </c>
      <c r="G8" s="21">
        <v>73.8</v>
      </c>
      <c r="H8" s="21">
        <f t="shared" si="1"/>
        <v>30.1333333333333</v>
      </c>
      <c r="I8" s="21">
        <f t="shared" si="2"/>
        <v>36.9</v>
      </c>
      <c r="J8" s="21">
        <f t="shared" si="3"/>
        <v>67.0333333333333</v>
      </c>
      <c r="K8" s="17">
        <f>RANK(J8,$J$4:$J$9,0)</f>
        <v>5</v>
      </c>
      <c r="L8" s="17"/>
    </row>
    <row r="9" ht="24" customHeight="1" spans="1:12">
      <c r="A9" s="17">
        <v>8</v>
      </c>
      <c r="B9" s="18" t="s">
        <v>102</v>
      </c>
      <c r="C9" s="19" t="s">
        <v>88</v>
      </c>
      <c r="D9" s="18" t="s">
        <v>103</v>
      </c>
      <c r="E9" s="18" t="s">
        <v>104</v>
      </c>
      <c r="F9" s="20">
        <f t="shared" si="0"/>
        <v>58.7333333333333</v>
      </c>
      <c r="G9" s="21">
        <v>70</v>
      </c>
      <c r="H9" s="21">
        <f t="shared" si="1"/>
        <v>29.3666666666667</v>
      </c>
      <c r="I9" s="21">
        <f t="shared" si="2"/>
        <v>35</v>
      </c>
      <c r="J9" s="21">
        <f t="shared" si="3"/>
        <v>64.3666666666667</v>
      </c>
      <c r="K9" s="17">
        <f>RANK(J9,$J$4:$J$9,0)</f>
        <v>6</v>
      </c>
      <c r="L9" s="17"/>
    </row>
    <row r="10" ht="29" customHeight="1" spans="1:1">
      <c r="A10" s="5"/>
    </row>
  </sheetData>
  <sheetProtection sheet="1" selectLockedCells="1" selectUnlockedCells="1" objects="1"/>
  <sortState ref="A4:L9">
    <sortCondition ref="K4:K9"/>
    <sortCondition ref="J4:J9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I20" sqref="I20"/>
    </sheetView>
  </sheetViews>
  <sheetFormatPr defaultColWidth="7.99074074074074" defaultRowHeight="15.6" outlineLevelRow="6"/>
  <cols>
    <col min="1" max="1" width="7.99074074074074" style="4" customWidth="1"/>
    <col min="2" max="2" width="9" style="5" customWidth="1"/>
    <col min="3" max="3" width="18.0833333333333" style="6" customWidth="1"/>
    <col min="4" max="4" width="18.3796296296296" style="5" customWidth="1"/>
    <col min="5" max="5" width="10.3888888888889" style="5" customWidth="1"/>
    <col min="6" max="6" width="15" style="7" customWidth="1"/>
    <col min="7" max="7" width="12.7222222222222" style="7" customWidth="1"/>
    <col min="8" max="8" width="16.6296296296296" style="7" customWidth="1"/>
    <col min="9" max="9" width="12.7222222222222" style="7" customWidth="1"/>
    <col min="10" max="10" width="11.75" style="5" customWidth="1"/>
    <col min="11" max="11" width="12.5" style="5" customWidth="1"/>
    <col min="12" max="12" width="11.5" style="5" customWidth="1"/>
    <col min="13" max="236" width="7.99074074074074" style="5" customWidth="1"/>
    <col min="237" max="16381" width="7.99074074074074" style="4"/>
    <col min="16382" max="16384" width="7.99074074074074" style="1"/>
  </cols>
  <sheetData>
    <row r="1" s="1" customFormat="1" ht="46" customHeight="1" spans="1:16384">
      <c r="A1" s="8" t="s">
        <v>105</v>
      </c>
      <c r="B1" s="5"/>
      <c r="C1" s="8"/>
      <c r="D1" s="8"/>
      <c r="E1" s="8"/>
      <c r="F1" s="9"/>
      <c r="G1" s="8"/>
      <c r="H1" s="8"/>
      <c r="I1" s="8"/>
      <c r="J1" s="8"/>
      <c r="K1" s="8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  <c r="XFD1" s="24"/>
    </row>
    <row r="2" s="1" customFormat="1" ht="26" customHeight="1" spans="1:16384">
      <c r="A2" s="8"/>
      <c r="B2" s="5"/>
      <c r="C2" s="8"/>
      <c r="D2" s="8"/>
      <c r="E2" s="8"/>
      <c r="F2" s="9"/>
      <c r="G2" s="8"/>
      <c r="H2" s="8"/>
      <c r="I2" s="8"/>
      <c r="J2" s="8"/>
      <c r="K2" s="8"/>
      <c r="L2" s="6" t="s">
        <v>1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  <c r="XFC2" s="24"/>
      <c r="XFD2" s="24"/>
    </row>
    <row r="3" s="2" customFormat="1" ht="48" customHeight="1" spans="1:236">
      <c r="A3" s="26" t="s">
        <v>2</v>
      </c>
      <c r="B3" s="27" t="s">
        <v>3</v>
      </c>
      <c r="C3" s="16" t="s">
        <v>4</v>
      </c>
      <c r="D3" s="26" t="s">
        <v>5</v>
      </c>
      <c r="E3" s="16" t="s">
        <v>6</v>
      </c>
      <c r="F3" s="28" t="s">
        <v>7</v>
      </c>
      <c r="G3" s="16" t="s">
        <v>8</v>
      </c>
      <c r="H3" s="16" t="s">
        <v>9</v>
      </c>
      <c r="I3" s="16" t="s">
        <v>10</v>
      </c>
      <c r="J3" s="29" t="s">
        <v>11</v>
      </c>
      <c r="K3" s="29" t="s">
        <v>12</v>
      </c>
      <c r="L3" s="27" t="s">
        <v>13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</row>
    <row r="4" s="1" customFormat="1" ht="25" customHeight="1" spans="1:16381">
      <c r="A4" s="17">
        <v>8</v>
      </c>
      <c r="B4" s="18" t="s">
        <v>106</v>
      </c>
      <c r="C4" s="19" t="s">
        <v>107</v>
      </c>
      <c r="D4" s="18" t="s">
        <v>108</v>
      </c>
      <c r="E4" s="18" t="s">
        <v>109</v>
      </c>
      <c r="F4" s="20">
        <f t="shared" ref="F4:F6" si="0">E4/1.5</f>
        <v>77.2</v>
      </c>
      <c r="G4" s="21">
        <v>84</v>
      </c>
      <c r="H4" s="21">
        <f t="shared" ref="H4:H6" si="1">F4*0.5</f>
        <v>38.6</v>
      </c>
      <c r="I4" s="21">
        <f t="shared" ref="I4:I6" si="2">G4*0.5</f>
        <v>42</v>
      </c>
      <c r="J4" s="21">
        <f t="shared" ref="J4:J6" si="3">H4+I4</f>
        <v>80.6</v>
      </c>
      <c r="K4" s="17">
        <f>RANK(J4,$J$4:$J$7,0)</f>
        <v>1</v>
      </c>
      <c r="L4" s="17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</row>
    <row r="5" s="1" customFormat="1" ht="25" customHeight="1" spans="1:16381">
      <c r="A5" s="17">
        <v>9</v>
      </c>
      <c r="B5" s="18" t="s">
        <v>110</v>
      </c>
      <c r="C5" s="19" t="s">
        <v>107</v>
      </c>
      <c r="D5" s="18" t="s">
        <v>111</v>
      </c>
      <c r="E5" s="18" t="s">
        <v>112</v>
      </c>
      <c r="F5" s="20">
        <f t="shared" si="0"/>
        <v>72</v>
      </c>
      <c r="G5" s="21">
        <v>80.2</v>
      </c>
      <c r="H5" s="21">
        <f t="shared" si="1"/>
        <v>36</v>
      </c>
      <c r="I5" s="21">
        <f t="shared" si="2"/>
        <v>40.1</v>
      </c>
      <c r="J5" s="21">
        <f t="shared" si="3"/>
        <v>76.1</v>
      </c>
      <c r="K5" s="17">
        <f>RANK(J5,$J$4:$J$7,0)</f>
        <v>2</v>
      </c>
      <c r="L5" s="1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</row>
    <row r="6" s="1" customFormat="1" ht="25" customHeight="1" spans="1:16381">
      <c r="A6" s="17">
        <v>7</v>
      </c>
      <c r="B6" s="18" t="s">
        <v>113</v>
      </c>
      <c r="C6" s="19" t="s">
        <v>107</v>
      </c>
      <c r="D6" s="18" t="s">
        <v>114</v>
      </c>
      <c r="E6" s="18" t="s">
        <v>115</v>
      </c>
      <c r="F6" s="20">
        <f t="shared" si="0"/>
        <v>69.0666666666667</v>
      </c>
      <c r="G6" s="21">
        <v>80.8</v>
      </c>
      <c r="H6" s="21">
        <f t="shared" si="1"/>
        <v>34.5333333333333</v>
      </c>
      <c r="I6" s="21">
        <f t="shared" si="2"/>
        <v>40.4</v>
      </c>
      <c r="J6" s="21">
        <f t="shared" si="3"/>
        <v>74.9333333333333</v>
      </c>
      <c r="K6" s="17">
        <f>RANK(J6,$J$4:$J$7,0)</f>
        <v>3</v>
      </c>
      <c r="L6" s="17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</row>
    <row r="7" s="1" customFormat="1" ht="25" customHeight="1" spans="1:1638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</row>
  </sheetData>
  <sheetProtection sheet="1" selectLockedCells="1" selectUnlockedCells="1" objects="1"/>
  <sortState ref="A4:L6">
    <sortCondition ref="K4:K6"/>
    <sortCondition ref="J4:J6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"/>
  <sheetViews>
    <sheetView workbookViewId="0">
      <selection activeCell="H18" sqref="H18"/>
    </sheetView>
  </sheetViews>
  <sheetFormatPr defaultColWidth="7.99074074074074" defaultRowHeight="15.6" outlineLevelRow="6"/>
  <cols>
    <col min="1" max="1" width="7.99074074074074" style="4" customWidth="1"/>
    <col min="2" max="2" width="9" style="5" customWidth="1"/>
    <col min="3" max="3" width="18.0833333333333" style="6" customWidth="1"/>
    <col min="4" max="4" width="18.3796296296296" style="5" customWidth="1"/>
    <col min="5" max="5" width="10.3888888888889" style="5" customWidth="1"/>
    <col min="6" max="6" width="15" style="7" customWidth="1"/>
    <col min="7" max="7" width="12.7222222222222" style="7" customWidth="1"/>
    <col min="8" max="8" width="16.6296296296296" style="7" customWidth="1"/>
    <col min="9" max="9" width="12.7222222222222" style="7" customWidth="1"/>
    <col min="10" max="10" width="11.75" style="5" customWidth="1"/>
    <col min="11" max="11" width="12.5" style="5" customWidth="1"/>
    <col min="12" max="12" width="11.5" style="5" customWidth="1"/>
    <col min="13" max="236" width="7.99074074074074" style="5" customWidth="1"/>
    <col min="237" max="16381" width="7.99074074074074" style="4"/>
    <col min="16382" max="16384" width="7.99074074074074" style="1"/>
  </cols>
  <sheetData>
    <row r="1" s="1" customFormat="1" ht="46" customHeight="1" spans="1:16384">
      <c r="A1" s="8" t="s">
        <v>116</v>
      </c>
      <c r="B1" s="5"/>
      <c r="C1" s="8"/>
      <c r="D1" s="8"/>
      <c r="E1" s="8"/>
      <c r="F1" s="9"/>
      <c r="G1" s="8"/>
      <c r="H1" s="8"/>
      <c r="I1" s="8"/>
      <c r="J1" s="8"/>
      <c r="K1" s="8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  <c r="XFD1" s="24"/>
    </row>
    <row r="2" s="1" customFormat="1" ht="26" customHeight="1" spans="1:16384">
      <c r="A2" s="8"/>
      <c r="B2" s="5"/>
      <c r="C2" s="8"/>
      <c r="D2" s="8"/>
      <c r="E2" s="8"/>
      <c r="F2" s="9"/>
      <c r="G2" s="8"/>
      <c r="H2" s="8"/>
      <c r="I2" s="8"/>
      <c r="J2" s="8"/>
      <c r="K2" s="8"/>
      <c r="L2" s="6" t="s">
        <v>1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  <c r="XFC2" s="24"/>
      <c r="XFD2" s="24"/>
    </row>
    <row r="3" s="2" customFormat="1" ht="48" customHeight="1" spans="1:236">
      <c r="A3" s="26" t="s">
        <v>2</v>
      </c>
      <c r="B3" s="27" t="s">
        <v>3</v>
      </c>
      <c r="C3" s="16" t="s">
        <v>4</v>
      </c>
      <c r="D3" s="26" t="s">
        <v>5</v>
      </c>
      <c r="E3" s="16" t="s">
        <v>6</v>
      </c>
      <c r="F3" s="28" t="s">
        <v>7</v>
      </c>
      <c r="G3" s="16" t="s">
        <v>8</v>
      </c>
      <c r="H3" s="16" t="s">
        <v>9</v>
      </c>
      <c r="I3" s="16" t="s">
        <v>10</v>
      </c>
      <c r="J3" s="29" t="s">
        <v>11</v>
      </c>
      <c r="K3" s="29" t="s">
        <v>12</v>
      </c>
      <c r="L3" s="27" t="s">
        <v>13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</row>
    <row r="4" s="1" customFormat="1" ht="25" customHeight="1" spans="1:16381">
      <c r="A4" s="17">
        <v>10</v>
      </c>
      <c r="B4" s="18" t="s">
        <v>117</v>
      </c>
      <c r="C4" s="19" t="s">
        <v>118</v>
      </c>
      <c r="D4" s="18" t="s">
        <v>119</v>
      </c>
      <c r="E4" s="18" t="s">
        <v>120</v>
      </c>
      <c r="F4" s="20">
        <f t="shared" ref="F4:F7" si="0">E4/1.5</f>
        <v>76.9333333333333</v>
      </c>
      <c r="G4" s="21">
        <v>82.8</v>
      </c>
      <c r="H4" s="21">
        <f t="shared" ref="H4:H7" si="1">F4*0.5</f>
        <v>38.4666666666667</v>
      </c>
      <c r="I4" s="21">
        <f t="shared" ref="I4:I7" si="2">G4*0.5</f>
        <v>41.4</v>
      </c>
      <c r="J4" s="21">
        <f t="shared" ref="J4:J7" si="3">H4+I4</f>
        <v>79.8666666666667</v>
      </c>
      <c r="K4" s="17">
        <f>RANK(J4,$J$4:$J$7,0)</f>
        <v>1</v>
      </c>
      <c r="L4" s="17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</row>
    <row r="5" s="1" customFormat="1" ht="25" customHeight="1" spans="1:16381">
      <c r="A5" s="17">
        <v>11</v>
      </c>
      <c r="B5" s="18" t="s">
        <v>121</v>
      </c>
      <c r="C5" s="19" t="s">
        <v>118</v>
      </c>
      <c r="D5" s="18" t="s">
        <v>122</v>
      </c>
      <c r="E5" s="18" t="s">
        <v>96</v>
      </c>
      <c r="F5" s="20">
        <f t="shared" si="0"/>
        <v>73.4</v>
      </c>
      <c r="G5" s="21">
        <v>84.2</v>
      </c>
      <c r="H5" s="21">
        <f t="shared" si="1"/>
        <v>36.7</v>
      </c>
      <c r="I5" s="21">
        <f t="shared" si="2"/>
        <v>42.1</v>
      </c>
      <c r="J5" s="21">
        <f t="shared" si="3"/>
        <v>78.8</v>
      </c>
      <c r="K5" s="17">
        <f>RANK(J5,$J$4:$J$7,0)</f>
        <v>2</v>
      </c>
      <c r="L5" s="1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</row>
    <row r="6" s="1" customFormat="1" ht="25" customHeight="1" spans="1:16381">
      <c r="A6" s="17">
        <v>8</v>
      </c>
      <c r="B6" s="25" t="s">
        <v>123</v>
      </c>
      <c r="C6" s="19" t="s">
        <v>118</v>
      </c>
      <c r="D6" s="18" t="s">
        <v>124</v>
      </c>
      <c r="E6" s="18" t="s">
        <v>125</v>
      </c>
      <c r="F6" s="20">
        <f t="shared" si="0"/>
        <v>66.9333333333333</v>
      </c>
      <c r="G6" s="21">
        <v>88.2</v>
      </c>
      <c r="H6" s="21">
        <f t="shared" si="1"/>
        <v>33.4666666666667</v>
      </c>
      <c r="I6" s="21">
        <f t="shared" si="2"/>
        <v>44.1</v>
      </c>
      <c r="J6" s="21">
        <f t="shared" si="3"/>
        <v>77.5666666666667</v>
      </c>
      <c r="K6" s="17">
        <f>RANK(J6,$J$4:$J$7,0)</f>
        <v>3</v>
      </c>
      <c r="L6" s="17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</row>
    <row r="7" s="1" customFormat="1" ht="25" customHeight="1" spans="1:16381">
      <c r="A7" s="17">
        <v>9</v>
      </c>
      <c r="B7" s="18" t="s">
        <v>126</v>
      </c>
      <c r="C7" s="19" t="s">
        <v>118</v>
      </c>
      <c r="D7" s="18" t="s">
        <v>127</v>
      </c>
      <c r="E7" s="18" t="s">
        <v>128</v>
      </c>
      <c r="F7" s="20">
        <f t="shared" si="0"/>
        <v>68.5333333333333</v>
      </c>
      <c r="G7" s="21">
        <v>83</v>
      </c>
      <c r="H7" s="21">
        <f t="shared" si="1"/>
        <v>34.2666666666667</v>
      </c>
      <c r="I7" s="21">
        <f t="shared" si="2"/>
        <v>41.5</v>
      </c>
      <c r="J7" s="21">
        <f t="shared" si="3"/>
        <v>75.7666666666667</v>
      </c>
      <c r="K7" s="17">
        <f>RANK(J7,$J$4:$J$7,0)</f>
        <v>4</v>
      </c>
      <c r="L7" s="17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</row>
  </sheetData>
  <sheetProtection sheet="1" selectLockedCells="1" selectUnlockedCells="1" objects="1"/>
  <sortState ref="A4:L7">
    <sortCondition ref="K4:K7"/>
    <sortCondition ref="J4:J7"/>
  </sortState>
  <mergeCells count="1">
    <mergeCell ref="A1:L1"/>
  </mergeCells>
  <printOptions horizontalCentered="1"/>
  <pageMargins left="0.751388888888889" right="0.751388888888889" top="1" bottom="1" header="0.511805555555556" footer="0.511805555555556"/>
  <pageSetup paperSize="9" scale="84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9"/>
  <sheetViews>
    <sheetView topLeftCell="A3" workbookViewId="0">
      <selection activeCell="I13" sqref="I13"/>
    </sheetView>
  </sheetViews>
  <sheetFormatPr defaultColWidth="7.99074074074074" defaultRowHeight="15.6"/>
  <cols>
    <col min="1" max="1" width="7.99074074074074" style="4" customWidth="1"/>
    <col min="2" max="2" width="9" style="5" customWidth="1"/>
    <col min="3" max="3" width="20.5" style="6" customWidth="1"/>
    <col min="4" max="4" width="18.3796296296296" style="5" customWidth="1"/>
    <col min="5" max="5" width="10.25" style="5" customWidth="1"/>
    <col min="6" max="6" width="14.3796296296296" style="7" customWidth="1"/>
    <col min="7" max="7" width="11.25" style="7" customWidth="1"/>
    <col min="8" max="8" width="11" style="7" customWidth="1"/>
    <col min="9" max="9" width="22" style="7" customWidth="1"/>
    <col min="10" max="10" width="16.6296296296296" style="7" customWidth="1"/>
    <col min="11" max="11" width="12.7222222222222" style="7" customWidth="1"/>
    <col min="12" max="13" width="11.75" style="5" customWidth="1"/>
    <col min="14" max="14" width="11.5" style="5" customWidth="1"/>
    <col min="15" max="238" width="7.99074074074074" style="5" customWidth="1"/>
    <col min="239" max="16383" width="7.99074074074074" style="4"/>
    <col min="16384" max="16384" width="7.99074074074074" style="1"/>
  </cols>
  <sheetData>
    <row r="1" s="1" customFormat="1" ht="46" customHeight="1" spans="1:16384">
      <c r="A1" s="8" t="s">
        <v>129</v>
      </c>
      <c r="B1" s="5"/>
      <c r="C1" s="8"/>
      <c r="D1" s="8"/>
      <c r="E1" s="8"/>
      <c r="F1" s="9"/>
      <c r="G1" s="8"/>
      <c r="H1" s="8"/>
      <c r="I1" s="8"/>
      <c r="J1" s="8"/>
      <c r="K1" s="8"/>
      <c r="L1" s="8"/>
      <c r="M1" s="8"/>
      <c r="N1" s="8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  <c r="XFD1" s="24"/>
    </row>
    <row r="2" s="1" customFormat="1" ht="26" customHeight="1" spans="1:16384">
      <c r="A2" s="8"/>
      <c r="B2" s="5"/>
      <c r="C2" s="8"/>
      <c r="D2" s="8"/>
      <c r="E2" s="8"/>
      <c r="F2" s="9"/>
      <c r="G2" s="8"/>
      <c r="H2" s="8"/>
      <c r="I2" s="8"/>
      <c r="J2" s="8"/>
      <c r="K2" s="8"/>
      <c r="L2" s="8"/>
      <c r="M2" s="8"/>
      <c r="N2" s="6" t="s">
        <v>1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  <c r="XFC2" s="24"/>
      <c r="XFD2" s="24"/>
    </row>
    <row r="3" s="2" customFormat="1" ht="24" customHeight="1" spans="1:238">
      <c r="A3" s="10" t="s">
        <v>2</v>
      </c>
      <c r="B3" s="10" t="s">
        <v>3</v>
      </c>
      <c r="C3" s="10" t="s">
        <v>4</v>
      </c>
      <c r="D3" s="10" t="s">
        <v>5</v>
      </c>
      <c r="E3" s="11" t="s">
        <v>6</v>
      </c>
      <c r="F3" s="11" t="s">
        <v>7</v>
      </c>
      <c r="G3" s="12" t="s">
        <v>8</v>
      </c>
      <c r="H3" s="13"/>
      <c r="I3" s="22"/>
      <c r="J3" s="11" t="s">
        <v>9</v>
      </c>
      <c r="K3" s="11" t="s">
        <v>10</v>
      </c>
      <c r="L3" s="10" t="s">
        <v>11</v>
      </c>
      <c r="M3" s="10" t="s">
        <v>12</v>
      </c>
      <c r="N3" s="10" t="s">
        <v>13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</row>
    <row r="4" s="3" customFormat="1" ht="34" customHeight="1" spans="1:16383">
      <c r="A4" s="14"/>
      <c r="B4" s="14"/>
      <c r="C4" s="14"/>
      <c r="D4" s="14"/>
      <c r="E4" s="15"/>
      <c r="F4" s="15"/>
      <c r="G4" s="16" t="s">
        <v>130</v>
      </c>
      <c r="H4" s="16" t="s">
        <v>131</v>
      </c>
      <c r="I4" s="16" t="s">
        <v>132</v>
      </c>
      <c r="J4" s="15"/>
      <c r="K4" s="15"/>
      <c r="L4" s="14"/>
      <c r="M4" s="14"/>
      <c r="N4" s="14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1" customFormat="1" ht="25" customHeight="1" spans="1:16384">
      <c r="A5" s="17">
        <v>6</v>
      </c>
      <c r="B5" s="18" t="s">
        <v>133</v>
      </c>
      <c r="C5" s="19" t="s">
        <v>134</v>
      </c>
      <c r="D5" s="18" t="s">
        <v>135</v>
      </c>
      <c r="E5" s="18" t="s">
        <v>136</v>
      </c>
      <c r="F5" s="20">
        <f t="shared" ref="F5:F9" si="0">E5/1.5</f>
        <v>65.2666666666667</v>
      </c>
      <c r="G5" s="21">
        <v>83.98</v>
      </c>
      <c r="H5" s="21">
        <v>82</v>
      </c>
      <c r="I5" s="21">
        <f t="shared" ref="I5:I9" si="1">G5*0.5+H5*0.5</f>
        <v>82.99</v>
      </c>
      <c r="J5" s="21">
        <f t="shared" ref="J5:J9" si="2">F5*0.5</f>
        <v>32.6333333333333</v>
      </c>
      <c r="K5" s="21">
        <f t="shared" ref="K5:K9" si="3">I5*0.5</f>
        <v>41.495</v>
      </c>
      <c r="L5" s="21">
        <f t="shared" ref="L5:L9" si="4">J5+K5</f>
        <v>74.1283333333333</v>
      </c>
      <c r="M5" s="17">
        <f>RANK(L5,$L$5:$L$10,0)</f>
        <v>1</v>
      </c>
      <c r="N5" s="17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  <c r="XFC5" s="24"/>
      <c r="XFD5"/>
    </row>
    <row r="6" ht="23" customHeight="1" spans="1:14">
      <c r="A6" s="17">
        <v>10</v>
      </c>
      <c r="B6" s="18" t="s">
        <v>137</v>
      </c>
      <c r="C6" s="19" t="s">
        <v>134</v>
      </c>
      <c r="D6" s="18" t="s">
        <v>138</v>
      </c>
      <c r="E6" s="18" t="s">
        <v>139</v>
      </c>
      <c r="F6" s="20">
        <f t="shared" si="0"/>
        <v>60.8</v>
      </c>
      <c r="G6" s="21">
        <v>79.66</v>
      </c>
      <c r="H6" s="21">
        <v>83.94</v>
      </c>
      <c r="I6" s="21">
        <f t="shared" si="1"/>
        <v>81.8</v>
      </c>
      <c r="J6" s="21">
        <f t="shared" si="2"/>
        <v>30.4</v>
      </c>
      <c r="K6" s="21">
        <f t="shared" si="3"/>
        <v>40.9</v>
      </c>
      <c r="L6" s="21">
        <f t="shared" si="4"/>
        <v>71.3</v>
      </c>
      <c r="M6" s="17">
        <f>RANK(L6,$L$5:$L$10,0)</f>
        <v>2</v>
      </c>
      <c r="N6" s="17"/>
    </row>
    <row r="7" s="1" customFormat="1" ht="25" customHeight="1" spans="1:16384">
      <c r="A7" s="17">
        <v>7</v>
      </c>
      <c r="B7" s="25" t="s">
        <v>140</v>
      </c>
      <c r="C7" s="19" t="s">
        <v>134</v>
      </c>
      <c r="D7" s="18" t="s">
        <v>141</v>
      </c>
      <c r="E7" s="18" t="s">
        <v>142</v>
      </c>
      <c r="F7" s="20">
        <f t="shared" si="0"/>
        <v>56.3333333333333</v>
      </c>
      <c r="G7" s="21">
        <v>86.42</v>
      </c>
      <c r="H7" s="21">
        <v>85</v>
      </c>
      <c r="I7" s="21">
        <f t="shared" si="1"/>
        <v>85.71</v>
      </c>
      <c r="J7" s="21">
        <f t="shared" si="2"/>
        <v>28.1666666666667</v>
      </c>
      <c r="K7" s="21">
        <f t="shared" si="3"/>
        <v>42.855</v>
      </c>
      <c r="L7" s="21">
        <f t="shared" si="4"/>
        <v>71.0216666666667</v>
      </c>
      <c r="M7" s="17">
        <f>RANK(L7,$L$5:$L$10,0)</f>
        <v>3</v>
      </c>
      <c r="N7" s="17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  <c r="XFB7" s="24"/>
      <c r="XFC7" s="24"/>
      <c r="XFD7"/>
    </row>
    <row r="8" ht="23" customHeight="1" spans="1:14">
      <c r="A8" s="17">
        <v>9</v>
      </c>
      <c r="B8" s="18" t="s">
        <v>143</v>
      </c>
      <c r="C8" s="19" t="s">
        <v>134</v>
      </c>
      <c r="D8" s="18" t="s">
        <v>144</v>
      </c>
      <c r="E8" s="18" t="s">
        <v>145</v>
      </c>
      <c r="F8" s="20">
        <f t="shared" si="0"/>
        <v>53.4</v>
      </c>
      <c r="G8" s="21">
        <v>79.06</v>
      </c>
      <c r="H8" s="21">
        <v>83.6</v>
      </c>
      <c r="I8" s="21">
        <f t="shared" si="1"/>
        <v>81.33</v>
      </c>
      <c r="J8" s="21">
        <f t="shared" si="2"/>
        <v>26.7</v>
      </c>
      <c r="K8" s="21">
        <f t="shared" si="3"/>
        <v>40.665</v>
      </c>
      <c r="L8" s="21">
        <f t="shared" si="4"/>
        <v>67.365</v>
      </c>
      <c r="M8" s="17">
        <f>RANK(L8,$L$5:$L$10,0)</f>
        <v>4</v>
      </c>
      <c r="N8" s="17"/>
    </row>
    <row r="9" ht="26" customHeight="1" spans="1:14">
      <c r="A9" s="17">
        <v>8</v>
      </c>
      <c r="B9" s="25" t="s">
        <v>146</v>
      </c>
      <c r="C9" s="19" t="s">
        <v>134</v>
      </c>
      <c r="D9" s="18" t="s">
        <v>147</v>
      </c>
      <c r="E9" s="18" t="s">
        <v>148</v>
      </c>
      <c r="F9" s="20">
        <f t="shared" si="0"/>
        <v>50.6</v>
      </c>
      <c r="G9" s="21">
        <v>82.2</v>
      </c>
      <c r="H9" s="21">
        <v>78.8</v>
      </c>
      <c r="I9" s="21">
        <f t="shared" si="1"/>
        <v>80.5</v>
      </c>
      <c r="J9" s="21">
        <f t="shared" si="2"/>
        <v>25.3</v>
      </c>
      <c r="K9" s="21">
        <f t="shared" si="3"/>
        <v>40.25</v>
      </c>
      <c r="L9" s="21">
        <f t="shared" si="4"/>
        <v>65.55</v>
      </c>
      <c r="M9" s="17">
        <f>RANK(L9,$L$5:$L$10,0)</f>
        <v>5</v>
      </c>
      <c r="N9" s="17"/>
    </row>
  </sheetData>
  <sheetProtection sheet="1" selectLockedCells="1" selectUnlockedCells="1" objects="1"/>
  <mergeCells count="13">
    <mergeCell ref="A1:N1"/>
    <mergeCell ref="G3:I3"/>
    <mergeCell ref="A3:A4"/>
    <mergeCell ref="B3:B4"/>
    <mergeCell ref="C3:C4"/>
    <mergeCell ref="D3:D4"/>
    <mergeCell ref="E3:E4"/>
    <mergeCell ref="F3:F4"/>
    <mergeCell ref="J3:J4"/>
    <mergeCell ref="K3:K4"/>
    <mergeCell ref="L3:L4"/>
    <mergeCell ref="M3:M4"/>
    <mergeCell ref="N3:N4"/>
  </mergeCells>
  <printOptions horizontalCentered="1"/>
  <pageMargins left="0.751388888888889" right="0.751388888888889" top="1" bottom="1" header="0.511805555555556" footer="0.511805555555556"/>
  <pageSetup paperSize="9" scale="70" fitToHeight="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6"/>
  <sheetViews>
    <sheetView topLeftCell="C1" workbookViewId="0">
      <selection activeCell="M6" sqref="M6"/>
    </sheetView>
  </sheetViews>
  <sheetFormatPr defaultColWidth="7.99074074074074" defaultRowHeight="15.6" outlineLevelRow="5"/>
  <cols>
    <col min="1" max="1" width="7.99074074074074" style="4" customWidth="1"/>
    <col min="2" max="2" width="9" style="5" customWidth="1"/>
    <col min="3" max="3" width="20.5" style="6" customWidth="1"/>
    <col min="4" max="4" width="18.3796296296296" style="5" customWidth="1"/>
    <col min="5" max="5" width="10.25" style="5" customWidth="1"/>
    <col min="6" max="6" width="14.3796296296296" style="7" customWidth="1"/>
    <col min="7" max="8" width="12.7222222222222" style="7" customWidth="1"/>
    <col min="9" max="9" width="21.75" style="7" customWidth="1"/>
    <col min="10" max="10" width="16.6296296296296" style="7" customWidth="1"/>
    <col min="11" max="11" width="12.7222222222222" style="7" customWidth="1"/>
    <col min="12" max="12" width="11.75" style="5" customWidth="1"/>
    <col min="13" max="13" width="12.5" style="5" customWidth="1"/>
    <col min="14" max="14" width="11.5" style="5" customWidth="1"/>
    <col min="15" max="238" width="7.99074074074074" style="5" customWidth="1"/>
    <col min="239" max="16383" width="7.99074074074074" style="4"/>
    <col min="16384" max="16384" width="7.99074074074074" style="1"/>
  </cols>
  <sheetData>
    <row r="1" s="1" customFormat="1" ht="46" customHeight="1" spans="1:16384">
      <c r="A1" s="8" t="s">
        <v>149</v>
      </c>
      <c r="B1" s="5"/>
      <c r="C1" s="8"/>
      <c r="D1" s="8"/>
      <c r="E1" s="8"/>
      <c r="F1" s="9"/>
      <c r="G1" s="8"/>
      <c r="H1" s="8"/>
      <c r="I1" s="8"/>
      <c r="J1" s="8"/>
      <c r="K1" s="8"/>
      <c r="L1" s="8"/>
      <c r="M1" s="8"/>
      <c r="N1" s="8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  <c r="XFD1" s="24"/>
    </row>
    <row r="2" s="1" customFormat="1" ht="26" customHeight="1" spans="1:16384">
      <c r="A2" s="8"/>
      <c r="B2" s="5"/>
      <c r="C2" s="8"/>
      <c r="D2" s="8"/>
      <c r="E2" s="8"/>
      <c r="F2" s="9"/>
      <c r="G2" s="8"/>
      <c r="H2" s="8"/>
      <c r="I2" s="8"/>
      <c r="J2" s="8"/>
      <c r="K2" s="8"/>
      <c r="L2" s="8"/>
      <c r="M2" s="8"/>
      <c r="N2" s="6" t="s">
        <v>1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  <c r="XFC2" s="24"/>
      <c r="XFD2" s="24"/>
    </row>
    <row r="3" s="2" customFormat="1" ht="24" customHeight="1" spans="1:238">
      <c r="A3" s="10" t="s">
        <v>2</v>
      </c>
      <c r="B3" s="10" t="s">
        <v>3</v>
      </c>
      <c r="C3" s="10" t="s">
        <v>4</v>
      </c>
      <c r="D3" s="10" t="s">
        <v>5</v>
      </c>
      <c r="E3" s="11" t="s">
        <v>6</v>
      </c>
      <c r="F3" s="11" t="s">
        <v>7</v>
      </c>
      <c r="G3" s="12" t="s">
        <v>8</v>
      </c>
      <c r="H3" s="13"/>
      <c r="I3" s="22"/>
      <c r="J3" s="11" t="s">
        <v>9</v>
      </c>
      <c r="K3" s="11" t="s">
        <v>10</v>
      </c>
      <c r="L3" s="10" t="s">
        <v>11</v>
      </c>
      <c r="M3" s="10" t="s">
        <v>12</v>
      </c>
      <c r="N3" s="10" t="s">
        <v>13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</row>
    <row r="4" s="3" customFormat="1" ht="34" customHeight="1" spans="1:16383">
      <c r="A4" s="14"/>
      <c r="B4" s="14"/>
      <c r="C4" s="14"/>
      <c r="D4" s="14"/>
      <c r="E4" s="15"/>
      <c r="F4" s="15"/>
      <c r="G4" s="16" t="s">
        <v>130</v>
      </c>
      <c r="H4" s="16" t="s">
        <v>131</v>
      </c>
      <c r="I4" s="16" t="s">
        <v>132</v>
      </c>
      <c r="J4" s="15"/>
      <c r="K4" s="15"/>
      <c r="L4" s="14"/>
      <c r="M4" s="14"/>
      <c r="N4" s="14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1" customFormat="1" ht="25" customHeight="1" spans="1:16384">
      <c r="A5" s="17">
        <v>4</v>
      </c>
      <c r="B5" s="18" t="s">
        <v>150</v>
      </c>
      <c r="C5" s="19" t="s">
        <v>151</v>
      </c>
      <c r="D5" s="18" t="s">
        <v>152</v>
      </c>
      <c r="E5" s="18" t="s">
        <v>153</v>
      </c>
      <c r="F5" s="20">
        <f>E5/1.5</f>
        <v>56.8</v>
      </c>
      <c r="G5" s="21">
        <v>86.14</v>
      </c>
      <c r="H5" s="21">
        <v>82.8</v>
      </c>
      <c r="I5" s="21">
        <f>G5*0.5+H5*0.5</f>
        <v>84.47</v>
      </c>
      <c r="J5" s="21">
        <f>F5*0.5</f>
        <v>28.4</v>
      </c>
      <c r="K5" s="21">
        <f>I5*0.5</f>
        <v>42.235</v>
      </c>
      <c r="L5" s="21">
        <f>J5+K5</f>
        <v>70.635</v>
      </c>
      <c r="M5" s="17">
        <f>RANK(L5,$L$5:$L$6,0)</f>
        <v>1</v>
      </c>
      <c r="N5" s="17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  <c r="XFC5" s="24"/>
      <c r="XFD5"/>
    </row>
    <row r="6" s="1" customFormat="1" ht="25" customHeight="1" spans="1:16384">
      <c r="A6" s="17">
        <v>5</v>
      </c>
      <c r="B6" s="18" t="s">
        <v>154</v>
      </c>
      <c r="C6" s="19" t="s">
        <v>151</v>
      </c>
      <c r="D6" s="18" t="s">
        <v>155</v>
      </c>
      <c r="E6" s="18" t="s">
        <v>156</v>
      </c>
      <c r="F6" s="20">
        <f>E6/1.5</f>
        <v>56.5333333333333</v>
      </c>
      <c r="G6" s="21">
        <v>66.96</v>
      </c>
      <c r="H6" s="21">
        <v>83</v>
      </c>
      <c r="I6" s="21">
        <f>G6*0.5+H6*0.5</f>
        <v>74.98</v>
      </c>
      <c r="J6" s="21">
        <f>F6*0.5</f>
        <v>28.2666666666667</v>
      </c>
      <c r="K6" s="21">
        <f>I6*0.5</f>
        <v>37.49</v>
      </c>
      <c r="L6" s="21">
        <f>J6+K6</f>
        <v>65.7566666666667</v>
      </c>
      <c r="M6" s="17">
        <f>RANK(L6,$L$5:$L$6,0)</f>
        <v>2</v>
      </c>
      <c r="N6" s="17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  <c r="XFC6" s="24"/>
      <c r="XFD6"/>
    </row>
  </sheetData>
  <sheetProtection sheet="1" selectLockedCells="1" selectUnlockedCells="1" objects="1"/>
  <mergeCells count="13">
    <mergeCell ref="A1:N1"/>
    <mergeCell ref="G3:I3"/>
    <mergeCell ref="A3:A4"/>
    <mergeCell ref="B3:B4"/>
    <mergeCell ref="C3:C4"/>
    <mergeCell ref="D3:D4"/>
    <mergeCell ref="E3:E4"/>
    <mergeCell ref="F3:F4"/>
    <mergeCell ref="J3:J4"/>
    <mergeCell ref="K3:K4"/>
    <mergeCell ref="L3:L4"/>
    <mergeCell ref="M3:M4"/>
    <mergeCell ref="N3:N4"/>
  </mergeCells>
  <pageMargins left="0.75" right="0.75" top="1" bottom="1" header="0.511805555555556" footer="0.511805555555556"/>
  <pageSetup paperSize="9" scale="68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6"/>
  <sheetViews>
    <sheetView workbookViewId="0">
      <selection activeCell="G23" sqref="G23"/>
    </sheetView>
  </sheetViews>
  <sheetFormatPr defaultColWidth="7.99074074074074" defaultRowHeight="15.6" outlineLevelRow="5"/>
  <cols>
    <col min="1" max="1" width="7.99074074074074" style="4" customWidth="1"/>
    <col min="2" max="2" width="9" style="5" customWidth="1"/>
    <col min="3" max="3" width="18.0833333333333" style="6" customWidth="1"/>
    <col min="4" max="4" width="18.3796296296296" style="5" customWidth="1"/>
    <col min="5" max="5" width="10.25" style="5" customWidth="1"/>
    <col min="6" max="6" width="14.3796296296296" style="7" customWidth="1"/>
    <col min="7" max="8" width="12.7222222222222" style="7" customWidth="1"/>
    <col min="9" max="9" width="21.75" style="7" customWidth="1"/>
    <col min="10" max="10" width="16.6296296296296" style="7" customWidth="1"/>
    <col min="11" max="11" width="12.7222222222222" style="7" customWidth="1"/>
    <col min="12" max="12" width="11.75" style="5" customWidth="1"/>
    <col min="13" max="13" width="12.5" style="5" customWidth="1"/>
    <col min="14" max="14" width="11.5" style="5" customWidth="1"/>
    <col min="15" max="238" width="7.99074074074074" style="5" customWidth="1"/>
    <col min="239" max="16383" width="7.99074074074074" style="4"/>
    <col min="16384" max="16384" width="7.99074074074074" style="1"/>
  </cols>
  <sheetData>
    <row r="1" s="1" customFormat="1" ht="46" customHeight="1" spans="1:16384">
      <c r="A1" s="8" t="s">
        <v>157</v>
      </c>
      <c r="B1" s="5"/>
      <c r="C1" s="8"/>
      <c r="D1" s="8"/>
      <c r="E1" s="8"/>
      <c r="F1" s="9"/>
      <c r="G1" s="8"/>
      <c r="H1" s="8"/>
      <c r="I1" s="8"/>
      <c r="J1" s="8"/>
      <c r="K1" s="8"/>
      <c r="L1" s="8"/>
      <c r="M1" s="8"/>
      <c r="N1" s="8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  <c r="XFD1" s="24"/>
    </row>
    <row r="2" s="1" customFormat="1" ht="26" customHeight="1" spans="1:16384">
      <c r="A2" s="8"/>
      <c r="B2" s="5"/>
      <c r="C2" s="8"/>
      <c r="D2" s="8"/>
      <c r="E2" s="8"/>
      <c r="F2" s="9"/>
      <c r="G2" s="8"/>
      <c r="H2" s="8"/>
      <c r="I2" s="8"/>
      <c r="J2" s="8"/>
      <c r="K2" s="8"/>
      <c r="L2" s="8"/>
      <c r="M2" s="8"/>
      <c r="N2" s="6" t="s">
        <v>1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  <c r="XFC2" s="24"/>
      <c r="XFD2" s="24"/>
    </row>
    <row r="3" s="2" customFormat="1" ht="24" customHeight="1" spans="1:238">
      <c r="A3" s="10" t="s">
        <v>2</v>
      </c>
      <c r="B3" s="10" t="s">
        <v>3</v>
      </c>
      <c r="C3" s="10" t="s">
        <v>4</v>
      </c>
      <c r="D3" s="10" t="s">
        <v>5</v>
      </c>
      <c r="E3" s="11" t="s">
        <v>6</v>
      </c>
      <c r="F3" s="11" t="s">
        <v>7</v>
      </c>
      <c r="G3" s="12" t="s">
        <v>8</v>
      </c>
      <c r="H3" s="13"/>
      <c r="I3" s="22"/>
      <c r="J3" s="11" t="s">
        <v>9</v>
      </c>
      <c r="K3" s="11" t="s">
        <v>10</v>
      </c>
      <c r="L3" s="10" t="s">
        <v>11</v>
      </c>
      <c r="M3" s="10" t="s">
        <v>12</v>
      </c>
      <c r="N3" s="10" t="s">
        <v>13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</row>
    <row r="4" s="3" customFormat="1" ht="34" customHeight="1" spans="1:16383">
      <c r="A4" s="14"/>
      <c r="B4" s="14"/>
      <c r="C4" s="14"/>
      <c r="D4" s="14"/>
      <c r="E4" s="15"/>
      <c r="F4" s="15"/>
      <c r="G4" s="16" t="s">
        <v>130</v>
      </c>
      <c r="H4" s="16" t="s">
        <v>131</v>
      </c>
      <c r="I4" s="16" t="s">
        <v>132</v>
      </c>
      <c r="J4" s="15"/>
      <c r="K4" s="15"/>
      <c r="L4" s="14"/>
      <c r="M4" s="14"/>
      <c r="N4" s="14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1" customFormat="1" ht="25" customHeight="1" spans="1:16384">
      <c r="A5" s="17">
        <v>11</v>
      </c>
      <c r="B5" s="18" t="s">
        <v>158</v>
      </c>
      <c r="C5" s="19" t="s">
        <v>159</v>
      </c>
      <c r="D5" s="18" t="s">
        <v>160</v>
      </c>
      <c r="E5" s="18" t="s">
        <v>161</v>
      </c>
      <c r="F5" s="20">
        <f>E5/1.5</f>
        <v>69.2666666666667</v>
      </c>
      <c r="G5" s="21">
        <v>82.2</v>
      </c>
      <c r="H5" s="21">
        <v>87.2</v>
      </c>
      <c r="I5" s="21">
        <f>G5*0.5+H5*0.5</f>
        <v>84.7</v>
      </c>
      <c r="J5" s="21">
        <f>F5*0.5</f>
        <v>34.6333333333333</v>
      </c>
      <c r="K5" s="21">
        <f>I5*0.5</f>
        <v>42.35</v>
      </c>
      <c r="L5" s="21">
        <f>J5+K5</f>
        <v>76.9833333333333</v>
      </c>
      <c r="M5" s="17">
        <f>RANK(L5,$L$5:$L$6,0)</f>
        <v>1</v>
      </c>
      <c r="N5" s="17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  <c r="XFC5" s="24"/>
      <c r="XFD5"/>
    </row>
    <row r="6" s="1" customFormat="1" ht="25" customHeight="1" spans="1:16384">
      <c r="A6" s="17">
        <v>10</v>
      </c>
      <c r="B6" s="18" t="s">
        <v>162</v>
      </c>
      <c r="C6" s="19" t="s">
        <v>159</v>
      </c>
      <c r="D6" s="34" t="s">
        <v>163</v>
      </c>
      <c r="E6" s="18">
        <v>80.5</v>
      </c>
      <c r="F6" s="20">
        <f>E6/1.5</f>
        <v>53.6666666666667</v>
      </c>
      <c r="G6" s="21">
        <v>86.2</v>
      </c>
      <c r="H6" s="21">
        <v>87</v>
      </c>
      <c r="I6" s="21">
        <f>G6*0.5+H6*0.5</f>
        <v>86.6</v>
      </c>
      <c r="J6" s="21">
        <f>F6*0.5</f>
        <v>26.8333333333333</v>
      </c>
      <c r="K6" s="21">
        <f>I6*0.5</f>
        <v>43.3</v>
      </c>
      <c r="L6" s="21">
        <f>J6+K6</f>
        <v>70.1333333333333</v>
      </c>
      <c r="M6" s="17">
        <f>RANK(L6,$L$5:$L$6,0)</f>
        <v>2</v>
      </c>
      <c r="N6" s="17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  <c r="XFC6" s="24"/>
      <c r="XFD6"/>
    </row>
  </sheetData>
  <sheetProtection sheet="1" selectLockedCells="1" selectUnlockedCells="1" objects="1"/>
  <sortState ref="A5:N6">
    <sortCondition ref="M5:M6"/>
    <sortCondition ref="L5:L6"/>
  </sortState>
  <mergeCells count="13">
    <mergeCell ref="A1:N1"/>
    <mergeCell ref="G3:I3"/>
    <mergeCell ref="A3:A4"/>
    <mergeCell ref="B3:B4"/>
    <mergeCell ref="C3:C4"/>
    <mergeCell ref="D3:D4"/>
    <mergeCell ref="E3:E4"/>
    <mergeCell ref="F3:F4"/>
    <mergeCell ref="J3:J4"/>
    <mergeCell ref="K3:K4"/>
    <mergeCell ref="L3:L4"/>
    <mergeCell ref="M3:M4"/>
    <mergeCell ref="N3:N4"/>
  </mergeCells>
  <pageMargins left="0.75" right="0.75" top="1" bottom="1" header="0.511805555555556" footer="0.511805555555556"/>
  <pageSetup paperSize="9" scale="69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0"/>
  <sheetViews>
    <sheetView tabSelected="1" workbookViewId="0">
      <selection activeCell="N10" sqref="N10"/>
    </sheetView>
  </sheetViews>
  <sheetFormatPr defaultColWidth="7.99074074074074" defaultRowHeight="15.6"/>
  <cols>
    <col min="1" max="1" width="7.99074074074074" style="4" customWidth="1"/>
    <col min="2" max="2" width="9" style="5" customWidth="1"/>
    <col min="3" max="3" width="18.0833333333333" style="6" customWidth="1"/>
    <col min="4" max="4" width="18.3796296296296" style="5" customWidth="1"/>
    <col min="5" max="5" width="10.25" style="5" customWidth="1"/>
    <col min="6" max="6" width="14.3796296296296" style="7" customWidth="1"/>
    <col min="7" max="8" width="12.7222222222222" style="7" customWidth="1"/>
    <col min="9" max="9" width="21.75" style="7" customWidth="1"/>
    <col min="10" max="10" width="16.6296296296296" style="7" customWidth="1"/>
    <col min="11" max="11" width="12.7222222222222" style="7" customWidth="1"/>
    <col min="12" max="12" width="11.75" style="5" customWidth="1"/>
    <col min="13" max="13" width="12.5" style="5" customWidth="1"/>
    <col min="14" max="14" width="11.5" style="5" customWidth="1"/>
    <col min="15" max="238" width="7.99074074074074" style="5" customWidth="1"/>
    <col min="239" max="16383" width="7.99074074074074" style="4"/>
    <col min="16384" max="16384" width="7.99074074074074" style="1"/>
  </cols>
  <sheetData>
    <row r="1" s="1" customFormat="1" ht="46" customHeight="1" spans="1:16384">
      <c r="A1" s="8" t="s">
        <v>164</v>
      </c>
      <c r="B1" s="5"/>
      <c r="C1" s="8"/>
      <c r="D1" s="8"/>
      <c r="E1" s="8"/>
      <c r="F1" s="9"/>
      <c r="G1" s="8"/>
      <c r="H1" s="8"/>
      <c r="I1" s="8"/>
      <c r="J1" s="8"/>
      <c r="K1" s="8"/>
      <c r="L1" s="8"/>
      <c r="M1" s="8"/>
      <c r="N1" s="8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  <c r="XFD1" s="24"/>
    </row>
    <row r="2" s="1" customFormat="1" ht="26" customHeight="1" spans="1:16384">
      <c r="A2" s="8"/>
      <c r="B2" s="5"/>
      <c r="C2" s="8"/>
      <c r="D2" s="8"/>
      <c r="E2" s="8"/>
      <c r="F2" s="9"/>
      <c r="G2" s="8"/>
      <c r="H2" s="8"/>
      <c r="I2" s="8"/>
      <c r="J2" s="8"/>
      <c r="K2" s="8"/>
      <c r="L2" s="8"/>
      <c r="M2" s="8"/>
      <c r="N2" s="6" t="s">
        <v>1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  <c r="XFC2" s="24"/>
      <c r="XFD2" s="24"/>
    </row>
    <row r="3" s="2" customFormat="1" ht="24" customHeight="1" spans="1:238">
      <c r="A3" s="10" t="s">
        <v>2</v>
      </c>
      <c r="B3" s="10" t="s">
        <v>3</v>
      </c>
      <c r="C3" s="10" t="s">
        <v>4</v>
      </c>
      <c r="D3" s="10" t="s">
        <v>5</v>
      </c>
      <c r="E3" s="11" t="s">
        <v>6</v>
      </c>
      <c r="F3" s="11" t="s">
        <v>7</v>
      </c>
      <c r="G3" s="12" t="s">
        <v>8</v>
      </c>
      <c r="H3" s="13"/>
      <c r="I3" s="22"/>
      <c r="J3" s="11" t="s">
        <v>9</v>
      </c>
      <c r="K3" s="11" t="s">
        <v>10</v>
      </c>
      <c r="L3" s="10" t="s">
        <v>11</v>
      </c>
      <c r="M3" s="10" t="s">
        <v>12</v>
      </c>
      <c r="N3" s="10" t="s">
        <v>13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</row>
    <row r="4" s="3" customFormat="1" ht="34" customHeight="1" spans="1:16383">
      <c r="A4" s="14"/>
      <c r="B4" s="14"/>
      <c r="C4" s="14"/>
      <c r="D4" s="14"/>
      <c r="E4" s="15"/>
      <c r="F4" s="15"/>
      <c r="G4" s="16" t="s">
        <v>130</v>
      </c>
      <c r="H4" s="16" t="s">
        <v>131</v>
      </c>
      <c r="I4" s="16" t="s">
        <v>132</v>
      </c>
      <c r="J4" s="15"/>
      <c r="K4" s="15"/>
      <c r="L4" s="14"/>
      <c r="M4" s="14"/>
      <c r="N4" s="14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1" customFormat="1" ht="25" customHeight="1" spans="1:16384">
      <c r="A5" s="17">
        <v>5</v>
      </c>
      <c r="B5" s="18" t="s">
        <v>165</v>
      </c>
      <c r="C5" s="19" t="s">
        <v>166</v>
      </c>
      <c r="D5" s="18" t="s">
        <v>167</v>
      </c>
      <c r="E5" s="18" t="s">
        <v>168</v>
      </c>
      <c r="F5" s="20">
        <f t="shared" ref="F5:F10" si="0">E5/1.5</f>
        <v>70.6666666666667</v>
      </c>
      <c r="G5" s="21">
        <v>86.6</v>
      </c>
      <c r="H5" s="21">
        <v>86.2</v>
      </c>
      <c r="I5" s="21">
        <f t="shared" ref="I5:I10" si="1">G5*0.5+H5*0.5</f>
        <v>86.4</v>
      </c>
      <c r="J5" s="21">
        <f t="shared" ref="J5:J10" si="2">F5*0.5</f>
        <v>35.3333333333333</v>
      </c>
      <c r="K5" s="21">
        <f t="shared" ref="K5:K10" si="3">I5*0.5</f>
        <v>43.2</v>
      </c>
      <c r="L5" s="21">
        <f t="shared" ref="L5:L10" si="4">J5+K5</f>
        <v>78.5333333333333</v>
      </c>
      <c r="M5" s="17">
        <f>RANK(L5,$L$5:$L$10,0)</f>
        <v>1</v>
      </c>
      <c r="N5" s="17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  <c r="XFC5" s="24"/>
      <c r="XFD5"/>
    </row>
    <row r="6" s="1" customFormat="1" ht="25" customHeight="1" spans="1:16384">
      <c r="A6" s="17">
        <v>7</v>
      </c>
      <c r="B6" s="18" t="s">
        <v>169</v>
      </c>
      <c r="C6" s="19" t="s">
        <v>166</v>
      </c>
      <c r="D6" s="18" t="s">
        <v>170</v>
      </c>
      <c r="E6" s="18" t="s">
        <v>171</v>
      </c>
      <c r="F6" s="20">
        <f t="shared" si="0"/>
        <v>69.3333333333333</v>
      </c>
      <c r="G6" s="21">
        <v>85.8</v>
      </c>
      <c r="H6" s="21">
        <v>88.8</v>
      </c>
      <c r="I6" s="21">
        <f t="shared" si="1"/>
        <v>87.3</v>
      </c>
      <c r="J6" s="21">
        <f t="shared" si="2"/>
        <v>34.6666666666667</v>
      </c>
      <c r="K6" s="21">
        <f t="shared" si="3"/>
        <v>43.65</v>
      </c>
      <c r="L6" s="21">
        <f t="shared" si="4"/>
        <v>78.3166666666667</v>
      </c>
      <c r="M6" s="17">
        <f>RANK(L6,$L$5:$L$10,0)</f>
        <v>2</v>
      </c>
      <c r="N6" s="17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  <c r="XFC6" s="24"/>
      <c r="XFD6"/>
    </row>
    <row r="7" ht="28" customHeight="1" spans="1:14">
      <c r="A7" s="17">
        <v>9</v>
      </c>
      <c r="B7" s="18" t="s">
        <v>172</v>
      </c>
      <c r="C7" s="19" t="s">
        <v>166</v>
      </c>
      <c r="D7" s="18" t="s">
        <v>173</v>
      </c>
      <c r="E7" s="18" t="s">
        <v>174</v>
      </c>
      <c r="F7" s="20">
        <f t="shared" si="0"/>
        <v>69.2</v>
      </c>
      <c r="G7" s="21">
        <v>84.4</v>
      </c>
      <c r="H7" s="21">
        <v>83.6</v>
      </c>
      <c r="I7" s="21">
        <f t="shared" si="1"/>
        <v>84</v>
      </c>
      <c r="J7" s="21">
        <f t="shared" si="2"/>
        <v>34.6</v>
      </c>
      <c r="K7" s="21">
        <f t="shared" si="3"/>
        <v>42</v>
      </c>
      <c r="L7" s="21">
        <f t="shared" si="4"/>
        <v>76.6</v>
      </c>
      <c r="M7" s="17">
        <f>RANK(L7,$L$5:$L$10,0)</f>
        <v>3</v>
      </c>
      <c r="N7" s="17"/>
    </row>
    <row r="8" ht="24" customHeight="1" spans="1:14">
      <c r="A8" s="17">
        <v>6</v>
      </c>
      <c r="B8" s="18" t="s">
        <v>175</v>
      </c>
      <c r="C8" s="19" t="s">
        <v>166</v>
      </c>
      <c r="D8" s="18" t="s">
        <v>176</v>
      </c>
      <c r="E8" s="18" t="s">
        <v>177</v>
      </c>
      <c r="F8" s="20">
        <f t="shared" si="0"/>
        <v>66.8666666666667</v>
      </c>
      <c r="G8" s="21">
        <v>84.4</v>
      </c>
      <c r="H8" s="21">
        <v>84.4</v>
      </c>
      <c r="I8" s="21">
        <f t="shared" si="1"/>
        <v>84.4</v>
      </c>
      <c r="J8" s="21">
        <f t="shared" si="2"/>
        <v>33.4333333333333</v>
      </c>
      <c r="K8" s="21">
        <f t="shared" si="3"/>
        <v>42.2</v>
      </c>
      <c r="L8" s="21">
        <f t="shared" si="4"/>
        <v>75.6333333333333</v>
      </c>
      <c r="M8" s="17">
        <f>RANK(L8,$L$5:$L$10,0)</f>
        <v>4</v>
      </c>
      <c r="N8" s="17"/>
    </row>
    <row r="9" ht="25" customHeight="1" spans="1:14">
      <c r="A9" s="17">
        <v>4</v>
      </c>
      <c r="B9" s="18" t="s">
        <v>178</v>
      </c>
      <c r="C9" s="19" t="s">
        <v>166</v>
      </c>
      <c r="D9" s="18" t="s">
        <v>179</v>
      </c>
      <c r="E9" s="18" t="s">
        <v>180</v>
      </c>
      <c r="F9" s="20">
        <f t="shared" si="0"/>
        <v>63.5333333333333</v>
      </c>
      <c r="G9" s="20">
        <v>86.4</v>
      </c>
      <c r="H9" s="21">
        <v>84.6</v>
      </c>
      <c r="I9" s="21">
        <f t="shared" si="1"/>
        <v>85.5</v>
      </c>
      <c r="J9" s="21">
        <f t="shared" si="2"/>
        <v>31.7666666666667</v>
      </c>
      <c r="K9" s="21">
        <f t="shared" si="3"/>
        <v>42.75</v>
      </c>
      <c r="L9" s="21">
        <f t="shared" si="4"/>
        <v>74.5166666666667</v>
      </c>
      <c r="M9" s="17">
        <f>RANK(L9,$L$5:$L$10,0)</f>
        <v>5</v>
      </c>
      <c r="N9" s="17"/>
    </row>
    <row r="10" ht="27" customHeight="1" spans="1:14">
      <c r="A10" s="17">
        <v>8</v>
      </c>
      <c r="B10" s="18" t="s">
        <v>181</v>
      </c>
      <c r="C10" s="19" t="s">
        <v>166</v>
      </c>
      <c r="D10" s="18" t="s">
        <v>182</v>
      </c>
      <c r="E10" s="18" t="s">
        <v>183</v>
      </c>
      <c r="F10" s="20">
        <f t="shared" si="0"/>
        <v>67.4</v>
      </c>
      <c r="G10" s="21">
        <v>0</v>
      </c>
      <c r="H10" s="21">
        <v>0</v>
      </c>
      <c r="I10" s="21">
        <f t="shared" si="1"/>
        <v>0</v>
      </c>
      <c r="J10" s="21">
        <f t="shared" si="2"/>
        <v>33.7</v>
      </c>
      <c r="K10" s="21">
        <f t="shared" si="3"/>
        <v>0</v>
      </c>
      <c r="L10" s="21">
        <f t="shared" si="4"/>
        <v>33.7</v>
      </c>
      <c r="M10" s="17">
        <f>RANK(L10,$L$5:$L$10,0)</f>
        <v>6</v>
      </c>
      <c r="N10" s="17"/>
    </row>
  </sheetData>
  <sheetProtection sheet="1" selectLockedCells="1" selectUnlockedCells="1" objects="1"/>
  <sortState ref="A6:N11">
    <sortCondition ref="M6:M11"/>
    <sortCondition ref="L6:L11"/>
  </sortState>
  <mergeCells count="13">
    <mergeCell ref="A1:N1"/>
    <mergeCell ref="G3:I3"/>
    <mergeCell ref="A3:A4"/>
    <mergeCell ref="B3:B4"/>
    <mergeCell ref="C3:C4"/>
    <mergeCell ref="D3:D4"/>
    <mergeCell ref="E3:E4"/>
    <mergeCell ref="F3:F4"/>
    <mergeCell ref="J3:J4"/>
    <mergeCell ref="K3:K4"/>
    <mergeCell ref="L3:L4"/>
    <mergeCell ref="M3:M4"/>
    <mergeCell ref="N3:N4"/>
  </mergeCells>
  <printOptions horizontalCentered="1"/>
  <pageMargins left="0.751388888888889" right="0.751388888888889" top="1" bottom="1" header="0.511805555555556" footer="0.511805555555556"/>
  <pageSetup paperSize="9" scale="6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小学语文</vt:lpstr>
      <vt:lpstr>小学数学</vt:lpstr>
      <vt:lpstr>小学英语</vt:lpstr>
      <vt:lpstr>小学科学</vt:lpstr>
      <vt:lpstr>小学体育（男）</vt:lpstr>
      <vt:lpstr>小学体育（女）</vt:lpstr>
      <vt:lpstr>小学音乐</vt:lpstr>
      <vt:lpstr>小学美术（开发区）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谷家伦</dc:creator>
  <dcterms:created xsi:type="dcterms:W3CDTF">2019-06-13T08:55:00Z</dcterms:created>
  <dcterms:modified xsi:type="dcterms:W3CDTF">2019-06-19T02:05:11Z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2052-10.8.0.5603</vt:lpwstr>
  </property>
</Properties>
</file>